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mscawinn004.na.corp.cargill.com\cahwinndata\Marcom\_Private\_Communications\_PROJECTS 2020 2021\CI_Blogs\"/>
    </mc:Choice>
  </mc:AlternateContent>
  <xr:revisionPtr revIDLastSave="0" documentId="8_{09BF122A-1B20-41EA-8269-02ED164BD868}" xr6:coauthVersionLast="45" xr6:coauthVersionMax="45" xr10:uidLastSave="{00000000-0000-0000-0000-000000000000}"/>
  <bookViews>
    <workbookView xWindow="-108" yWindow="-108" windowWidth="23256" windowHeight="12576" xr2:uid="{FFF32126-1976-4FB9-A1AF-7601705ABC39}"/>
  </bookViews>
  <sheets>
    <sheet name="Data" sheetId="1" r:id="rId1"/>
    <sheet name="Char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6" i="1"/>
  <c r="G7" i="1" l="1"/>
  <c r="P7" i="1" s="1"/>
  <c r="H7" i="1"/>
  <c r="P8" i="1" s="1"/>
  <c r="I7" i="1"/>
  <c r="P9" i="1" s="1"/>
  <c r="P6" i="1"/>
  <c r="J19" i="1"/>
  <c r="J16" i="1"/>
  <c r="G8" i="1"/>
  <c r="Q7" i="1" s="1"/>
  <c r="H8" i="1"/>
  <c r="Q8" i="1" s="1"/>
  <c r="I8" i="1"/>
  <c r="Q9" i="1" s="1"/>
  <c r="F8" i="1"/>
  <c r="Q6" i="1" s="1"/>
  <c r="G6" i="1"/>
  <c r="H6" i="1"/>
  <c r="I6" i="1"/>
  <c r="O7" i="1"/>
  <c r="O8" i="1"/>
  <c r="O9" i="1"/>
  <c r="O6" i="1"/>
  <c r="F9" i="1" l="1"/>
  <c r="R6" i="1" s="1"/>
  <c r="I9" i="1"/>
  <c r="R9" i="1" s="1"/>
  <c r="H9" i="1"/>
  <c r="R8" i="1" s="1"/>
  <c r="G9" i="1"/>
  <c r="R7" i="1" s="1"/>
</calcChain>
</file>

<file path=xl/sharedStrings.xml><?xml version="1.0" encoding="utf-8"?>
<sst xmlns="http://schemas.openxmlformats.org/spreadsheetml/2006/main" count="34" uniqueCount="26">
  <si>
    <t>55</t>
  </si>
  <si>
    <t>60</t>
  </si>
  <si>
    <t>65</t>
  </si>
  <si>
    <t>70</t>
  </si>
  <si>
    <t>Additional Yield</t>
  </si>
  <si>
    <t>Additional Protein</t>
  </si>
  <si>
    <t>Current market Value of wheat</t>
  </si>
  <si>
    <t>Value per 0.1% Pro (13 as base)</t>
  </si>
  <si>
    <t>Cost</t>
  </si>
  <si>
    <t xml:space="preserve"> </t>
  </si>
  <si>
    <t>Net Return</t>
  </si>
  <si>
    <t>Expected Yield</t>
  </si>
  <si>
    <t>Gross $/Ac Chart Data</t>
  </si>
  <si>
    <t>Net $/Ac Chart Data</t>
  </si>
  <si>
    <t>Net</t>
  </si>
  <si>
    <t>Change these Cells</t>
  </si>
  <si>
    <t>Trial Bushel Increase/ac</t>
  </si>
  <si>
    <t>Based on Trial Average of a</t>
  </si>
  <si>
    <t>bu/ac Increase and a</t>
  </si>
  <si>
    <t>protein difference of</t>
  </si>
  <si>
    <t>Trial Protein Increase</t>
  </si>
  <si>
    <t>Return Calculator</t>
  </si>
  <si>
    <t>Copyright © 2020 Cargill, Incorporated. All Rights Reserved.</t>
  </si>
  <si>
    <t>Use this calculator to see what your return on the investment of YaraVita® Thiotrac™ could be by changing the numbers below.</t>
  </si>
  <si>
    <t>$/Ac YaraVita® Thiotrac™</t>
  </si>
  <si>
    <t>YaraVita is a registered trademark and Thiotrac is a trademark of Yara Canada and Yara International 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</si>
</sst>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6"/>
      <color theme="0"/>
      <name val="Arial"/>
      <family val="2"/>
    </font>
    <font>
      <sz val="11"/>
      <name val="Arial"/>
      <family val="2"/>
    </font>
    <font>
      <sz val="14"/>
      <color theme="0"/>
      <name val="Arial Nova Light"/>
      <family val="2"/>
    </font>
    <font>
      <b/>
      <sz val="14"/>
      <color theme="0"/>
      <name val="Arial Nova Light"/>
      <family val="2"/>
    </font>
    <font>
      <sz val="14"/>
      <color theme="1"/>
      <name val="Arial Narrow"/>
      <family val="2"/>
    </font>
    <font>
      <sz val="36"/>
      <color theme="0"/>
      <name val="Arial Black"/>
      <family val="2"/>
    </font>
    <font>
      <sz val="12"/>
      <color theme="0"/>
      <name val="Arial Nova"/>
      <family val="2"/>
    </font>
    <font>
      <sz val="14"/>
      <color theme="0"/>
      <name val="Arial Nova"/>
      <family val="2"/>
    </font>
    <font>
      <sz val="8"/>
      <color rgb="FF99999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658D1B"/>
        <bgColor indexed="64"/>
      </patternFill>
    </fill>
    <fill>
      <patternFill patternType="solid">
        <fgColor rgb="FFC9E98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3" fillId="0" borderId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0" fontId="0" fillId="7" borderId="0" xfId="0" applyFill="1"/>
    <xf numFmtId="0" fontId="0" fillId="7" borderId="0" xfId="0" applyFill="1" applyAlignment="1"/>
    <xf numFmtId="0" fontId="5" fillId="2" borderId="0" xfId="0" applyFont="1" applyFill="1" applyAlignment="1">
      <alignment horizontal="center" vertical="center"/>
    </xf>
    <xf numFmtId="0" fontId="6" fillId="5" borderId="0" xfId="4" applyFont="1" applyAlignment="1">
      <alignment horizontal="center" vertical="center"/>
    </xf>
    <xf numFmtId="0" fontId="8" fillId="5" borderId="0" xfId="4" applyFont="1" applyAlignment="1">
      <alignment horizontal="center" vertical="center"/>
    </xf>
    <xf numFmtId="164" fontId="6" fillId="6" borderId="1" xfId="5" applyNumberFormat="1" applyFont="1" applyBorder="1" applyAlignment="1">
      <alignment horizontal="center" vertical="center"/>
    </xf>
    <xf numFmtId="164" fontId="6" fillId="6" borderId="2" xfId="5" applyNumberFormat="1" applyFont="1" applyBorder="1" applyAlignment="1">
      <alignment horizontal="center" vertical="center"/>
    </xf>
    <xf numFmtId="0" fontId="6" fillId="4" borderId="3" xfId="3" applyFont="1" applyBorder="1" applyAlignment="1">
      <alignment horizontal="center" vertical="center"/>
    </xf>
    <xf numFmtId="164" fontId="6" fillId="4" borderId="3" xfId="3" applyNumberFormat="1" applyFont="1" applyBorder="1" applyAlignment="1">
      <alignment horizontal="center" vertical="center"/>
    </xf>
    <xf numFmtId="164" fontId="6" fillId="4" borderId="4" xfId="3" applyNumberFormat="1" applyFont="1" applyBorder="1" applyAlignment="1">
      <alignment horizontal="center" vertical="center"/>
    </xf>
    <xf numFmtId="0" fontId="6" fillId="6" borderId="1" xfId="5" applyFont="1" applyBorder="1" applyAlignment="1">
      <alignment horizontal="left" vertical="center" wrapText="1"/>
    </xf>
    <xf numFmtId="0" fontId="6" fillId="6" borderId="1" xfId="5" applyFont="1" applyBorder="1" applyAlignment="1">
      <alignment horizontal="left" vertical="center"/>
    </xf>
    <xf numFmtId="0" fontId="9" fillId="3" borderId="0" xfId="2" applyFont="1" applyBorder="1" applyAlignment="1">
      <alignment horizontal="center" vertical="center"/>
    </xf>
    <xf numFmtId="0" fontId="10" fillId="3" borderId="0" xfId="2" applyFont="1" applyBorder="1" applyAlignment="1">
      <alignment horizontal="center" vertical="center"/>
    </xf>
    <xf numFmtId="0" fontId="9" fillId="3" borderId="0" xfId="2" applyFont="1" applyBorder="1" applyAlignment="1">
      <alignment horizontal="center"/>
    </xf>
    <xf numFmtId="0" fontId="10" fillId="3" borderId="0" xfId="2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7" borderId="0" xfId="0" applyFont="1" applyFill="1" applyAlignment="1">
      <alignment vertical="center" wrapText="1"/>
    </xf>
    <xf numFmtId="0" fontId="15" fillId="0" borderId="0" xfId="0" applyFont="1"/>
    <xf numFmtId="164" fontId="6" fillId="8" borderId="1" xfId="4" applyNumberFormat="1" applyFont="1" applyFill="1" applyBorder="1" applyAlignment="1" applyProtection="1">
      <alignment horizontal="center" vertical="center"/>
      <protection locked="0"/>
    </xf>
    <xf numFmtId="0" fontId="6" fillId="8" borderId="1" xfId="4" applyFont="1" applyFill="1" applyBorder="1" applyAlignment="1" applyProtection="1">
      <alignment horizontal="center" vertical="center"/>
      <protection locked="0"/>
    </xf>
    <xf numFmtId="0" fontId="7" fillId="3" borderId="0" xfId="2" applyFont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" vertical="center" wrapText="1"/>
    </xf>
  </cellXfs>
  <cellStyles count="6">
    <cellStyle name="20% - Accent2" xfId="3" builtinId="34"/>
    <cellStyle name="20% - Accent3" xfId="5" builtinId="38"/>
    <cellStyle name="40% - Accent2" xfId="4" builtinId="35"/>
    <cellStyle name="Accent2" xfId="2" builtinId="33"/>
    <cellStyle name="Normal" xfId="0" builtinId="0"/>
    <cellStyle name="Normal 2" xfId="1" xr:uid="{2749F9CD-5B66-444A-AE33-F35E71B1854E}"/>
  </cellStyles>
  <dxfs count="14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C9E98F"/>
      <color rgb="FFFFECA7"/>
      <color rgb="FFDAAA00"/>
      <color rgb="FFABAD23"/>
      <color rgb="FFFFE481"/>
      <color rgb="FFEBEDA5"/>
      <color rgb="FFB3EBE3"/>
      <color rgb="FF4BD1BE"/>
      <color rgb="FF279989"/>
      <color rgb="FFB9ED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Gross $/Ac Return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227388106092"/>
          <c:y val="0.10540671417517042"/>
          <c:w val="0.84983381733986219"/>
          <c:h val="0.702026374246807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Additional Yield</c:v>
                </c:pt>
              </c:strCache>
            </c:strRef>
          </c:tx>
          <c:spPr>
            <a:solidFill>
              <a:schemeClr val="accent6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Data!$F$5:$I$5</c:f>
              <c:strCache>
                <c:ptCount val="4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</c:strCache>
            </c:strRef>
          </c:cat>
          <c:val>
            <c:numRef>
              <c:f>Data!$F$6:$I$6</c:f>
              <c:numCache>
                <c:formatCode>"$"#,##0.00</c:formatCode>
                <c:ptCount val="4"/>
                <c:pt idx="0">
                  <c:v>18.2</c:v>
                </c:pt>
                <c:pt idx="1">
                  <c:v>18.2</c:v>
                </c:pt>
                <c:pt idx="2">
                  <c:v>18.2</c:v>
                </c:pt>
                <c:pt idx="3">
                  <c:v>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A-469C-BF58-5F2891583DFE}"/>
            </c:ext>
          </c:extLst>
        </c:ser>
        <c:ser>
          <c:idx val="1"/>
          <c:order val="1"/>
          <c:tx>
            <c:strRef>
              <c:f>Data!$E$7</c:f>
              <c:strCache>
                <c:ptCount val="1"/>
                <c:pt idx="0">
                  <c:v>Additional Protein</c:v>
                </c:pt>
              </c:strCache>
            </c:strRef>
          </c:tx>
          <c:spPr>
            <a:solidFill>
              <a:schemeClr val="accent6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Data!$F$5:$I$5</c:f>
              <c:strCache>
                <c:ptCount val="4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</c:strCache>
            </c:strRef>
          </c:cat>
          <c:val>
            <c:numRef>
              <c:f>Data!$F$7:$I$7</c:f>
              <c:numCache>
                <c:formatCode>"$"#,##0.00</c:formatCode>
                <c:ptCount val="4"/>
                <c:pt idx="0">
                  <c:v>3.3</c:v>
                </c:pt>
                <c:pt idx="1">
                  <c:v>3.5999999999999996</c:v>
                </c:pt>
                <c:pt idx="2">
                  <c:v>3.9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7A-469C-BF58-5F2891583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2467408"/>
        <c:axId val="81246511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Data!$E$8</c15:sqref>
                        </c15:formulaRef>
                      </c:ext>
                    </c:extLst>
                    <c:strCache>
                      <c:ptCount val="1"/>
                      <c:pt idx="0">
                        <c:v>Cost</c:v>
                      </c:pt>
                    </c:strCache>
                  </c:strRef>
                </c:tx>
                <c:spPr>
                  <a:solidFill>
                    <a:schemeClr val="accent6">
                      <a:shade val="8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Data!$F$5:$I$5</c15:sqref>
                        </c15:formulaRef>
                      </c:ext>
                    </c:extLst>
                    <c:strCache>
                      <c:ptCount val="4"/>
                      <c:pt idx="0">
                        <c:v>55</c:v>
                      </c:pt>
                      <c:pt idx="1">
                        <c:v>60</c:v>
                      </c:pt>
                      <c:pt idx="2">
                        <c:v>65</c:v>
                      </c:pt>
                      <c:pt idx="3">
                        <c:v>70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Data!$F$8:$I$8</c15:sqref>
                        </c15:formulaRef>
                      </c:ext>
                    </c:extLst>
                    <c:numCache>
                      <c:formatCode>"$"#,##0.00</c:formatCode>
                      <c:ptCount val="4"/>
                      <c:pt idx="0">
                        <c:v>-10.3</c:v>
                      </c:pt>
                      <c:pt idx="1">
                        <c:v>-10.3</c:v>
                      </c:pt>
                      <c:pt idx="2">
                        <c:v>-10.3</c:v>
                      </c:pt>
                      <c:pt idx="3">
                        <c:v>-10.3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07A-469C-BF58-5F2891583DF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Data!$E$9</c15:sqref>
                        </c15:formulaRef>
                      </c:ext>
                    </c:extLst>
                    <c:strCache>
                      <c:ptCount val="1"/>
                      <c:pt idx="0">
                        <c:v>Net Return</c:v>
                      </c:pt>
                    </c:strCache>
                  </c:strRef>
                </c:tx>
                <c:spPr>
                  <a:solidFill>
                    <a:schemeClr val="accent6">
                      <a:shade val="5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Data!$F$5:$I$5</c15:sqref>
                        </c15:formulaRef>
                      </c:ext>
                    </c:extLst>
                    <c:strCache>
                      <c:ptCount val="4"/>
                      <c:pt idx="0">
                        <c:v>55</c:v>
                      </c:pt>
                      <c:pt idx="1">
                        <c:v>60</c:v>
                      </c:pt>
                      <c:pt idx="2">
                        <c:v>65</c:v>
                      </c:pt>
                      <c:pt idx="3">
                        <c:v>70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Data!$F$9:$I$9</c15:sqref>
                        </c15:formulaRef>
                      </c:ext>
                    </c:extLst>
                    <c:numCache>
                      <c:formatCode>"$"#,##0.00</c:formatCode>
                      <c:ptCount val="4"/>
                      <c:pt idx="0">
                        <c:v>11.2</c:v>
                      </c:pt>
                      <c:pt idx="1">
                        <c:v>11.499999999999996</c:v>
                      </c:pt>
                      <c:pt idx="2">
                        <c:v>11.799999999999997</c:v>
                      </c:pt>
                      <c:pt idx="3">
                        <c:v>12.099999999999998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07A-469C-BF58-5F2891583DFE}"/>
                  </c:ext>
                </c:extLst>
              </c15:ser>
            </c15:filteredBarSeries>
          </c:ext>
        </c:extLst>
      </c:barChart>
      <c:catAx>
        <c:axId val="81246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Base bu/ac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465112"/>
        <c:crosses val="autoZero"/>
        <c:auto val="1"/>
        <c:lblAlgn val="ctr"/>
        <c:lblOffset val="100"/>
        <c:noMultiLvlLbl val="0"/>
      </c:catAx>
      <c:valAx>
        <c:axId val="812465112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$/AC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46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390755437790219"/>
          <c:y val="0.91205998145415412"/>
          <c:w val="0.4508351709684657"/>
          <c:h val="8.4965990286640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$/Ac Return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3"/>
          <c:tx>
            <c:strRef>
              <c:f>Data!$R$5</c:f>
              <c:strCache>
                <c:ptCount val="1"/>
                <c:pt idx="0">
                  <c:v>Net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Data!$N$6:$N$9</c:f>
              <c:strCache>
                <c:ptCount val="4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</c:strCache>
            </c:strRef>
          </c:cat>
          <c:val>
            <c:numRef>
              <c:f>Data!$R$6:$R$9</c:f>
              <c:numCache>
                <c:formatCode>General</c:formatCode>
                <c:ptCount val="4"/>
                <c:pt idx="0">
                  <c:v>11.2</c:v>
                </c:pt>
                <c:pt idx="1">
                  <c:v>11.499999999999996</c:v>
                </c:pt>
                <c:pt idx="2">
                  <c:v>11.799999999999997</c:v>
                </c:pt>
                <c:pt idx="3">
                  <c:v>12.099999999999998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2-449C-9E97-2EDDFC1A968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47882768"/>
        <c:axId val="9478834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Data!$O$5</c15:sqref>
                        </c15:formulaRef>
                      </c:ext>
                    </c:extLst>
                    <c:strCache>
                      <c:ptCount val="1"/>
                      <c:pt idx="0">
                        <c:v>Additional Yield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Data!$N$6:$N$9</c15:sqref>
                        </c15:formulaRef>
                      </c:ext>
                    </c:extLst>
                    <c:strCache>
                      <c:ptCount val="4"/>
                      <c:pt idx="0">
                        <c:v>55</c:v>
                      </c:pt>
                      <c:pt idx="1">
                        <c:v>60</c:v>
                      </c:pt>
                      <c:pt idx="2">
                        <c:v>65</c:v>
                      </c:pt>
                      <c:pt idx="3">
                        <c:v>70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Data!$O$6:$O$9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18.2</c:v>
                      </c:pt>
                      <c:pt idx="1">
                        <c:v>18.2</c:v>
                      </c:pt>
                      <c:pt idx="2">
                        <c:v>18.2</c:v>
                      </c:pt>
                      <c:pt idx="3">
                        <c:v>18.2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612-449C-9E97-2EDDFC1A968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Data!$P$5</c15:sqref>
                        </c15:formulaRef>
                      </c:ext>
                    </c:extLst>
                    <c:strCache>
                      <c:ptCount val="1"/>
                      <c:pt idx="0">
                        <c:v>Additional Protein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Data!$N$6:$N$9</c15:sqref>
                        </c15:formulaRef>
                      </c:ext>
                    </c:extLst>
                    <c:strCache>
                      <c:ptCount val="4"/>
                      <c:pt idx="0">
                        <c:v>55</c:v>
                      </c:pt>
                      <c:pt idx="1">
                        <c:v>60</c:v>
                      </c:pt>
                      <c:pt idx="2">
                        <c:v>65</c:v>
                      </c:pt>
                      <c:pt idx="3">
                        <c:v>70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Data!$P$6:$P$9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3.3</c:v>
                      </c:pt>
                      <c:pt idx="1">
                        <c:v>3.5999999999999996</c:v>
                      </c:pt>
                      <c:pt idx="2">
                        <c:v>3.9</c:v>
                      </c:pt>
                      <c:pt idx="3">
                        <c:v>4.2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612-449C-9E97-2EDDFC1A968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Data!$Q$5</c15:sqref>
                        </c15:formulaRef>
                      </c:ext>
                    </c:extLst>
                    <c:strCache>
                      <c:ptCount val="1"/>
                      <c:pt idx="0">
                        <c:v>Cost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Data!$N$6:$N$9</c15:sqref>
                        </c15:formulaRef>
                      </c:ext>
                    </c:extLst>
                    <c:strCache>
                      <c:ptCount val="4"/>
                      <c:pt idx="0">
                        <c:v>55</c:v>
                      </c:pt>
                      <c:pt idx="1">
                        <c:v>60</c:v>
                      </c:pt>
                      <c:pt idx="2">
                        <c:v>65</c:v>
                      </c:pt>
                      <c:pt idx="3">
                        <c:v>70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Data!$Q$6:$Q$9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-10.3</c:v>
                      </c:pt>
                      <c:pt idx="1">
                        <c:v>-10.3</c:v>
                      </c:pt>
                      <c:pt idx="2">
                        <c:v>-10.3</c:v>
                      </c:pt>
                      <c:pt idx="3">
                        <c:v>-10.3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612-449C-9E97-2EDDFC1A9682}"/>
                  </c:ext>
                </c:extLst>
              </c15:ser>
            </c15:filteredBarSeries>
          </c:ext>
        </c:extLst>
      </c:barChart>
      <c:catAx>
        <c:axId val="947882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Expected Yield</a:t>
                </a:r>
              </a:p>
            </c:rich>
          </c:tx>
          <c:layout>
            <c:manualLayout>
              <c:xMode val="edge"/>
              <c:yMode val="edge"/>
              <c:x val="0.42372064407215632"/>
              <c:y val="0.89561279747094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883424"/>
        <c:crosses val="autoZero"/>
        <c:auto val="1"/>
        <c:lblAlgn val="ctr"/>
        <c:lblOffset val="100"/>
        <c:noMultiLvlLbl val="0"/>
      </c:catAx>
      <c:valAx>
        <c:axId val="94788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$/Ac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88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$/Ac Return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3"/>
          <c:tx>
            <c:strRef>
              <c:f>Data!$R$5</c:f>
              <c:strCache>
                <c:ptCount val="1"/>
                <c:pt idx="0">
                  <c:v>Net</c:v>
                </c:pt>
              </c:strCache>
            </c:strRef>
          </c:tx>
          <c:spPr>
            <a:solidFill>
              <a:schemeClr val="accent2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Data!$N$6:$N$9</c:f>
              <c:strCache>
                <c:ptCount val="4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</c:strCache>
            </c:strRef>
          </c:cat>
          <c:val>
            <c:numRef>
              <c:f>Data!$R$6:$R$9</c:f>
              <c:numCache>
                <c:formatCode>General</c:formatCode>
                <c:ptCount val="4"/>
                <c:pt idx="0">
                  <c:v>11.2</c:v>
                </c:pt>
                <c:pt idx="1">
                  <c:v>11.499999999999996</c:v>
                </c:pt>
                <c:pt idx="2">
                  <c:v>11.799999999999997</c:v>
                </c:pt>
                <c:pt idx="3">
                  <c:v>12.099999999999998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6-4157-A559-6D58CD0D9E7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47882768"/>
        <c:axId val="9478834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Data!$O$5</c15:sqref>
                        </c15:formulaRef>
                      </c:ext>
                    </c:extLst>
                    <c:strCache>
                      <c:ptCount val="1"/>
                      <c:pt idx="0">
                        <c:v>Additional Yield</c:v>
                      </c:pt>
                    </c:strCache>
                  </c:strRef>
                </c:tx>
                <c:spPr>
                  <a:solidFill>
                    <a:schemeClr val="accent2">
                      <a:shade val="5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Data!$N$6:$N$9</c15:sqref>
                        </c15:formulaRef>
                      </c:ext>
                    </c:extLst>
                    <c:strCache>
                      <c:ptCount val="4"/>
                      <c:pt idx="0">
                        <c:v>55</c:v>
                      </c:pt>
                      <c:pt idx="1">
                        <c:v>60</c:v>
                      </c:pt>
                      <c:pt idx="2">
                        <c:v>65</c:v>
                      </c:pt>
                      <c:pt idx="3">
                        <c:v>70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Data!$O$6:$O$9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18.2</c:v>
                      </c:pt>
                      <c:pt idx="1">
                        <c:v>18.2</c:v>
                      </c:pt>
                      <c:pt idx="2">
                        <c:v>18.2</c:v>
                      </c:pt>
                      <c:pt idx="3">
                        <c:v>18.2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426-4157-A559-6D58CD0D9E7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Data!$P$5</c15:sqref>
                        </c15:formulaRef>
                      </c:ext>
                    </c:extLst>
                    <c:strCache>
                      <c:ptCount val="1"/>
                      <c:pt idx="0">
                        <c:v>Additional Protein</c:v>
                      </c:pt>
                    </c:strCache>
                  </c:strRef>
                </c:tx>
                <c:spPr>
                  <a:solidFill>
                    <a:schemeClr val="accent2">
                      <a:shade val="8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Data!$N$6:$N$9</c15:sqref>
                        </c15:formulaRef>
                      </c:ext>
                    </c:extLst>
                    <c:strCache>
                      <c:ptCount val="4"/>
                      <c:pt idx="0">
                        <c:v>55</c:v>
                      </c:pt>
                      <c:pt idx="1">
                        <c:v>60</c:v>
                      </c:pt>
                      <c:pt idx="2">
                        <c:v>65</c:v>
                      </c:pt>
                      <c:pt idx="3">
                        <c:v>70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Data!$P$6:$P$9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3.3</c:v>
                      </c:pt>
                      <c:pt idx="1">
                        <c:v>3.5999999999999996</c:v>
                      </c:pt>
                      <c:pt idx="2">
                        <c:v>3.9</c:v>
                      </c:pt>
                      <c:pt idx="3">
                        <c:v>4.2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426-4157-A559-6D58CD0D9E7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Data!$Q$5</c15:sqref>
                        </c15:formulaRef>
                      </c:ext>
                    </c:extLst>
                    <c:strCache>
                      <c:ptCount val="1"/>
                      <c:pt idx="0">
                        <c:v>Cost</c:v>
                      </c:pt>
                    </c:strCache>
                  </c:strRef>
                </c:tx>
                <c:spPr>
                  <a:solidFill>
                    <a:schemeClr val="accent2">
                      <a:tint val="8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Data!$N$6:$N$9</c15:sqref>
                        </c15:formulaRef>
                      </c:ext>
                    </c:extLst>
                    <c:strCache>
                      <c:ptCount val="4"/>
                      <c:pt idx="0">
                        <c:v>55</c:v>
                      </c:pt>
                      <c:pt idx="1">
                        <c:v>60</c:v>
                      </c:pt>
                      <c:pt idx="2">
                        <c:v>65</c:v>
                      </c:pt>
                      <c:pt idx="3">
                        <c:v>70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Data!$Q$6:$Q$9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-10.3</c:v>
                      </c:pt>
                      <c:pt idx="1">
                        <c:v>-10.3</c:v>
                      </c:pt>
                      <c:pt idx="2">
                        <c:v>-10.3</c:v>
                      </c:pt>
                      <c:pt idx="3">
                        <c:v>-10.3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426-4157-A559-6D58CD0D9E76}"/>
                  </c:ext>
                </c:extLst>
              </c15:ser>
            </c15:filteredBarSeries>
          </c:ext>
        </c:extLst>
      </c:barChart>
      <c:catAx>
        <c:axId val="947882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Expected Yield</a:t>
                </a:r>
              </a:p>
            </c:rich>
          </c:tx>
          <c:layout>
            <c:manualLayout>
              <c:xMode val="edge"/>
              <c:yMode val="edge"/>
              <c:x val="0.42372064407215632"/>
              <c:y val="0.89561279747094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883424"/>
        <c:crosses val="autoZero"/>
        <c:auto val="1"/>
        <c:lblAlgn val="ctr"/>
        <c:lblOffset val="100"/>
        <c:noMultiLvlLbl val="0"/>
      </c:catAx>
      <c:valAx>
        <c:axId val="94788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$/Ac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88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Gross $/Ac increase based on Trials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227388106092"/>
          <c:y val="0.10540671417517042"/>
          <c:w val="0.75296998031496065"/>
          <c:h val="0.601084538313744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Additional Yield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Data!$F$5:$I$5</c:f>
              <c:strCache>
                <c:ptCount val="4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</c:strCache>
            </c:strRef>
          </c:cat>
          <c:val>
            <c:numRef>
              <c:f>Data!$F$6:$I$6</c:f>
              <c:numCache>
                <c:formatCode>"$"#,##0.00</c:formatCode>
                <c:ptCount val="4"/>
                <c:pt idx="0">
                  <c:v>18.2</c:v>
                </c:pt>
                <c:pt idx="1">
                  <c:v>18.2</c:v>
                </c:pt>
                <c:pt idx="2">
                  <c:v>18.2</c:v>
                </c:pt>
                <c:pt idx="3">
                  <c:v>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3F-4B37-A78A-EF983A0D532A}"/>
            </c:ext>
          </c:extLst>
        </c:ser>
        <c:ser>
          <c:idx val="1"/>
          <c:order val="1"/>
          <c:tx>
            <c:strRef>
              <c:f>Data!$E$7</c:f>
              <c:strCache>
                <c:ptCount val="1"/>
                <c:pt idx="0">
                  <c:v>Additional Protein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Data!$F$5:$I$5</c:f>
              <c:strCache>
                <c:ptCount val="4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</c:strCache>
            </c:strRef>
          </c:cat>
          <c:val>
            <c:numRef>
              <c:f>Data!$F$7:$I$7</c:f>
              <c:numCache>
                <c:formatCode>"$"#,##0.00</c:formatCode>
                <c:ptCount val="4"/>
                <c:pt idx="0">
                  <c:v>3.3</c:v>
                </c:pt>
                <c:pt idx="1">
                  <c:v>3.5999999999999996</c:v>
                </c:pt>
                <c:pt idx="2">
                  <c:v>3.9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3F-4B37-A78A-EF983A0D5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2467408"/>
        <c:axId val="81246511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Data!$E$8</c15:sqref>
                        </c15:formulaRef>
                      </c:ext>
                    </c:extLst>
                    <c:strCache>
                      <c:ptCount val="1"/>
                      <c:pt idx="0">
                        <c:v>Cost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Data!$F$5:$I$5</c15:sqref>
                        </c15:formulaRef>
                      </c:ext>
                    </c:extLst>
                    <c:strCache>
                      <c:ptCount val="4"/>
                      <c:pt idx="0">
                        <c:v>55</c:v>
                      </c:pt>
                      <c:pt idx="1">
                        <c:v>60</c:v>
                      </c:pt>
                      <c:pt idx="2">
                        <c:v>65</c:v>
                      </c:pt>
                      <c:pt idx="3">
                        <c:v>70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Data!$F$8:$I$8</c15:sqref>
                        </c15:formulaRef>
                      </c:ext>
                    </c:extLst>
                    <c:numCache>
                      <c:formatCode>"$"#,##0.00</c:formatCode>
                      <c:ptCount val="4"/>
                      <c:pt idx="0">
                        <c:v>-10.3</c:v>
                      </c:pt>
                      <c:pt idx="1">
                        <c:v>-10.3</c:v>
                      </c:pt>
                      <c:pt idx="2">
                        <c:v>-10.3</c:v>
                      </c:pt>
                      <c:pt idx="3">
                        <c:v>-10.3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43F-4B37-A78A-EF983A0D532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Data!$E$9</c15:sqref>
                        </c15:formulaRef>
                      </c:ext>
                    </c:extLst>
                    <c:strCache>
                      <c:ptCount val="1"/>
                      <c:pt idx="0">
                        <c:v>Net Return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Data!$F$5:$I$5</c15:sqref>
                        </c15:formulaRef>
                      </c:ext>
                    </c:extLst>
                    <c:strCache>
                      <c:ptCount val="4"/>
                      <c:pt idx="0">
                        <c:v>55</c:v>
                      </c:pt>
                      <c:pt idx="1">
                        <c:v>60</c:v>
                      </c:pt>
                      <c:pt idx="2">
                        <c:v>65</c:v>
                      </c:pt>
                      <c:pt idx="3">
                        <c:v>70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Data!$F$9:$I$9</c15:sqref>
                        </c15:formulaRef>
                      </c:ext>
                    </c:extLst>
                    <c:numCache>
                      <c:formatCode>"$"#,##0.00</c:formatCode>
                      <c:ptCount val="4"/>
                      <c:pt idx="0">
                        <c:v>11.2</c:v>
                      </c:pt>
                      <c:pt idx="1">
                        <c:v>11.499999999999996</c:v>
                      </c:pt>
                      <c:pt idx="2">
                        <c:v>11.799999999999997</c:v>
                      </c:pt>
                      <c:pt idx="3">
                        <c:v>12.099999999999998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43F-4B37-A78A-EF983A0D532A}"/>
                  </c:ext>
                </c:extLst>
              </c15:ser>
            </c15:filteredBarSeries>
          </c:ext>
        </c:extLst>
      </c:barChart>
      <c:catAx>
        <c:axId val="81246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Base bu/ac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465112"/>
        <c:crosses val="autoZero"/>
        <c:auto val="1"/>
        <c:lblAlgn val="ctr"/>
        <c:lblOffset val="100"/>
        <c:noMultiLvlLbl val="0"/>
      </c:catAx>
      <c:valAx>
        <c:axId val="812465112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$/AC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46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626965590224844"/>
          <c:y val="0.86734341134187498"/>
          <c:w val="0.4508351709684657"/>
          <c:h val="0.11924017562320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11</xdr:row>
      <xdr:rowOff>0</xdr:rowOff>
    </xdr:from>
    <xdr:to>
      <xdr:col>8</xdr:col>
      <xdr:colOff>881529</xdr:colOff>
      <xdr:row>30</xdr:row>
      <xdr:rowOff>14942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264F78C-11DC-43CF-BA35-805B67C2A8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1</xdr:rowOff>
    </xdr:from>
    <xdr:to>
      <xdr:col>8</xdr:col>
      <xdr:colOff>889000</xdr:colOff>
      <xdr:row>47</xdr:row>
      <xdr:rowOff>88901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AA5DDAA-ED4A-41B4-9AD0-78F6BA5C63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440691</xdr:colOff>
      <xdr:row>4</xdr:row>
      <xdr:rowOff>37353</xdr:rowOff>
    </xdr:from>
    <xdr:to>
      <xdr:col>2</xdr:col>
      <xdr:colOff>663053</xdr:colOff>
      <xdr:row>4</xdr:row>
      <xdr:rowOff>296918</xdr:rowOff>
    </xdr:to>
    <xdr:sp macro="" textlink="">
      <xdr:nvSpPr>
        <xdr:cNvPr id="16" name="Arrow: Down 15">
          <a:extLst>
            <a:ext uri="{FF2B5EF4-FFF2-40B4-BE49-F238E27FC236}">
              <a16:creationId xmlns:a16="http://schemas.microsoft.com/office/drawing/2014/main" id="{DB768E6A-911B-4165-A911-AD370A6F3696}"/>
            </a:ext>
          </a:extLst>
        </xdr:cNvPr>
        <xdr:cNvSpPr/>
      </xdr:nvSpPr>
      <xdr:spPr>
        <a:xfrm>
          <a:off x="4060191" y="2009588"/>
          <a:ext cx="222362" cy="259565"/>
        </a:xfrm>
        <a:prstGeom prst="downArrow">
          <a:avLst/>
        </a:prstGeom>
        <a:solidFill>
          <a:srgbClr val="ABAD23"/>
        </a:solidFill>
        <a:ln>
          <a:solidFill>
            <a:srgbClr val="ABAD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143998</xdr:colOff>
      <xdr:row>49</xdr:row>
      <xdr:rowOff>24319</xdr:rowOff>
    </xdr:from>
    <xdr:to>
      <xdr:col>9</xdr:col>
      <xdr:colOff>449</xdr:colOff>
      <xdr:row>54</xdr:row>
      <xdr:rowOff>136099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D505CC-6CEB-46FA-8A0B-77EA5F98C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2233" y="11969790"/>
          <a:ext cx="1826557" cy="1071900"/>
        </a:xfrm>
        <a:prstGeom prst="rect">
          <a:avLst/>
        </a:prstGeom>
      </xdr:spPr>
    </xdr:pic>
    <xdr:clientData/>
  </xdr:twoCellAnchor>
  <xdr:twoCellAnchor editAs="oneCell">
    <xdr:from>
      <xdr:col>8</xdr:col>
      <xdr:colOff>560294</xdr:colOff>
      <xdr:row>0</xdr:row>
      <xdr:rowOff>625399</xdr:rowOff>
    </xdr:from>
    <xdr:to>
      <xdr:col>10</xdr:col>
      <xdr:colOff>78239</xdr:colOff>
      <xdr:row>1</xdr:row>
      <xdr:rowOff>381339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B6EB254-BE06-4F4F-8389-E529D1C89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000" y="625399"/>
          <a:ext cx="2980338" cy="6412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184149</xdr:colOff>
      <xdr:row>17</xdr:row>
      <xdr:rowOff>25400</xdr:rowOff>
    </xdr:from>
    <xdr:to>
      <xdr:col>8</xdr:col>
      <xdr:colOff>485775</xdr:colOff>
      <xdr:row>36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6322428-0FBD-4D7F-98CD-88493C6D21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</xdr:row>
      <xdr:rowOff>38100</xdr:rowOff>
    </xdr:from>
    <xdr:to>
      <xdr:col>8</xdr:col>
      <xdr:colOff>606425</xdr:colOff>
      <xdr:row>16</xdr:row>
      <xdr:rowOff>57150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2C5D07E-2995-4587-BB86-B8F0F53CF6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19050</xdr:colOff>
      <xdr:row>35</xdr:row>
      <xdr:rowOff>85725</xdr:rowOff>
    </xdr:from>
    <xdr:to>
      <xdr:col>12</xdr:col>
      <xdr:colOff>35857</xdr:colOff>
      <xdr:row>41</xdr:row>
      <xdr:rowOff>66060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18242BE-1AAE-47FF-A296-4282FC1AB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6419850"/>
          <a:ext cx="1845607" cy="1069995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0.87089</cdr:x>
      <cdr:y>0.17562</cdr:y>
    </cdr:from>
    <cdr:to>
      <cdr:x>1</cdr:x>
      <cdr:y>0.83275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AFC91C7-FB23-4FD1-91C7-DC47C90E0BB5}"/>
            </a:ext>
          </a:extLst>
        </cdr:cNvPr>
        <cdr:cNvSpPr txBox="1"/>
      </cdr:nvSpPr>
      <cdr:spPr>
        <a:xfrm xmlns:a="http://schemas.openxmlformats.org/drawingml/2006/main">
          <a:off x="4670213" y="480085"/>
          <a:ext cx="692362" cy="17963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en-US" sz="1000"/>
            <a:t>Based</a:t>
          </a:r>
          <a:r>
            <a:rPr lang="en-US" sz="1000" baseline="0"/>
            <a:t> on Trial Average of </a:t>
          </a:r>
          <a:r>
            <a:rPr lang="en-US" sz="1000" b="1" baseline="0"/>
            <a:t>2.6bu/ac</a:t>
          </a:r>
          <a:r>
            <a:rPr lang="en-US" sz="1000" baseline="0"/>
            <a:t> increase and </a:t>
          </a:r>
          <a:r>
            <a:rPr lang="en-US" sz="1000" b="1" baseline="0"/>
            <a:t>0.3%</a:t>
          </a:r>
          <a:r>
            <a:rPr lang="en-US" sz="1000" baseline="0"/>
            <a:t> Protein Increase</a:t>
          </a:r>
        </a:p>
        <a:p xmlns:a="http://schemas.openxmlformats.org/drawingml/2006/main">
          <a:endParaRPr lang="en-US" sz="1000"/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F06A4CF-7C44-4FAA-A3C1-83185CBFE1E9}" name="Table3" displayName="Table3" ref="E5:I9" totalsRowShown="0" headerRowDxfId="13" dataDxfId="12" headerRowCellStyle="40% - Accent2">
  <tableColumns count="5">
    <tableColumn id="1" xr3:uid="{2617BE2C-07AF-4DE3-8FF5-1D277FEF39EF}" name=" " dataDxfId="11"/>
    <tableColumn id="2" xr3:uid="{72032093-45F6-49E2-82F0-0434C9B732E5}" name="55" dataDxfId="10"/>
    <tableColumn id="3" xr3:uid="{888FC28D-3AD0-4B4A-A6D0-CDC1CF79AF7C}" name="60" dataDxfId="9"/>
    <tableColumn id="4" xr3:uid="{047D93CC-4933-4086-AB4E-49BB59C5439B}" name="65" dataDxfId="8"/>
    <tableColumn id="5" xr3:uid="{03A35DEF-BDE6-4BB5-A100-CB5B4AA09D1B}" name="70" dataDxfId="7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DA262E7-950C-4C94-8550-D2FB5259B1F0}" name="Table5" displayName="Table5" ref="N5:R9" totalsRowShown="0" headerRowDxfId="6" dataDxfId="5">
  <autoFilter ref="N5:R9" xr:uid="{7B5B6E18-39A0-46D8-A7FA-035396E34609}"/>
  <tableColumns count="5">
    <tableColumn id="1" xr3:uid="{F6308FD4-E130-4BC6-8DD9-C4512958BF44}" name="Expected Yield" dataDxfId="4"/>
    <tableColumn id="2" xr3:uid="{D75C3FC6-CD78-4DDD-8CFF-9540A4BC636C}" name="Additional Yield" dataDxfId="3">
      <calculatedColumnFormula>$C$6*2.6</calculatedColumnFormula>
    </tableColumn>
    <tableColumn id="3" xr3:uid="{7FA46848-5A14-4BEA-99E4-9A84B4E5752A}" name="Additional Protein" dataDxfId="2"/>
    <tableColumn id="4" xr3:uid="{CC54DC44-B501-4986-BFBA-13091777E4CA}" name="Cost" dataDxfId="1"/>
    <tableColumn id="5" xr3:uid="{032C9106-1D54-4DE0-9F7D-9450D635B9F3}" name="Net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7681"/>
      </a:accent1>
      <a:accent2>
        <a:srgbClr val="ABAD23"/>
      </a:accent2>
      <a:accent3>
        <a:srgbClr val="A5A5A5"/>
      </a:accent3>
      <a:accent4>
        <a:srgbClr val="DAAA00"/>
      </a:accent4>
      <a:accent5>
        <a:srgbClr val="279989"/>
      </a:accent5>
      <a:accent6>
        <a:srgbClr val="658D1B"/>
      </a:accent6>
      <a:hlink>
        <a:srgbClr val="005F86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8F66F-78EE-485F-AD24-00FAF341D22C}">
  <dimension ref="A1:AI111"/>
  <sheetViews>
    <sheetView tabSelected="1" zoomScale="85" zoomScaleNormal="85" workbookViewId="0">
      <selection activeCell="E55" sqref="E55"/>
    </sheetView>
  </sheetViews>
  <sheetFormatPr defaultColWidth="9.21875" defaultRowHeight="15" customHeight="1" x14ac:dyDescent="0.3"/>
  <cols>
    <col min="1" max="1" width="5.21875" style="10" customWidth="1"/>
    <col min="2" max="2" width="33.88671875" customWidth="1"/>
    <col min="3" max="3" width="16.44140625" customWidth="1"/>
    <col min="4" max="4" width="9.21875" style="10"/>
    <col min="5" max="5" width="29.88671875" customWidth="1"/>
    <col min="6" max="6" width="10.21875" bestFit="1" customWidth="1"/>
    <col min="7" max="7" width="12.88671875" customWidth="1"/>
    <col min="8" max="8" width="13.109375" customWidth="1"/>
    <col min="9" max="9" width="15.88671875" customWidth="1"/>
    <col min="10" max="10" width="34.6640625" style="2" customWidth="1"/>
    <col min="11" max="11" width="1.6640625" style="2" customWidth="1"/>
    <col min="12" max="12" width="15.109375" style="2" customWidth="1"/>
    <col min="13" max="13" width="66.77734375" customWidth="1"/>
    <col min="14" max="14" width="0.44140625" style="4" customWidth="1"/>
    <col min="15" max="15" width="0.33203125" style="4" customWidth="1"/>
    <col min="16" max="16" width="0.5546875" style="4" customWidth="1"/>
    <col min="17" max="18" width="0.44140625" style="4" customWidth="1"/>
    <col min="19" max="19" width="9.21875" style="4"/>
    <col min="21" max="29" width="9.21875" style="10"/>
  </cols>
  <sheetData>
    <row r="1" spans="1:29" s="10" customFormat="1" ht="69.599999999999994" customHeight="1" x14ac:dyDescent="1.3">
      <c r="A1" s="15"/>
      <c r="B1" s="39" t="s">
        <v>21</v>
      </c>
      <c r="C1" s="39"/>
      <c r="D1" s="39"/>
      <c r="E1" s="39"/>
      <c r="F1" s="16"/>
      <c r="G1" s="16"/>
      <c r="H1" s="16"/>
      <c r="I1" s="16"/>
      <c r="J1" s="16"/>
      <c r="K1" s="16"/>
      <c r="N1" s="4"/>
      <c r="O1" s="4"/>
      <c r="P1" s="4"/>
      <c r="Q1" s="4"/>
      <c r="R1" s="4"/>
      <c r="S1" s="4"/>
    </row>
    <row r="2" spans="1:29" s="10" customFormat="1" ht="48.6" customHeight="1" x14ac:dyDescent="0.3">
      <c r="A2" s="15"/>
      <c r="B2" s="40" t="s">
        <v>23</v>
      </c>
      <c r="C2" s="40"/>
      <c r="D2" s="40"/>
      <c r="E2" s="40"/>
      <c r="F2" s="40"/>
      <c r="G2" s="40"/>
      <c r="H2" s="40"/>
      <c r="I2" s="33"/>
      <c r="J2" s="33"/>
      <c r="K2" s="15"/>
      <c r="N2" s="4"/>
      <c r="O2" s="4"/>
      <c r="P2" s="4"/>
      <c r="Q2" s="4"/>
      <c r="R2" s="4"/>
      <c r="S2" s="4"/>
    </row>
    <row r="3" spans="1:29" s="10" customFormat="1" ht="19.8" customHeight="1" x14ac:dyDescent="0.3">
      <c r="N3" s="4"/>
      <c r="O3" s="4"/>
      <c r="P3" s="4"/>
      <c r="Q3" s="4"/>
      <c r="R3" s="4"/>
      <c r="S3" s="4"/>
    </row>
    <row r="4" spans="1:29" s="3" customFormat="1" ht="21.45" customHeight="1" x14ac:dyDescent="0.35">
      <c r="A4" s="11"/>
      <c r="B4" s="11"/>
      <c r="C4" s="17" t="s">
        <v>15</v>
      </c>
      <c r="D4" s="11"/>
      <c r="E4" s="37" t="s">
        <v>12</v>
      </c>
      <c r="F4" s="37"/>
      <c r="G4" s="37"/>
      <c r="H4" s="37"/>
      <c r="I4" s="37"/>
      <c r="J4" s="11"/>
      <c r="K4" s="11"/>
      <c r="L4" s="11"/>
      <c r="M4" s="11"/>
      <c r="N4" s="38" t="s">
        <v>13</v>
      </c>
      <c r="O4" s="38"/>
      <c r="P4" s="38"/>
      <c r="Q4" s="38"/>
      <c r="R4" s="38"/>
      <c r="S4" s="6"/>
      <c r="U4" s="11"/>
      <c r="V4" s="11"/>
      <c r="W4" s="11"/>
      <c r="X4" s="11"/>
      <c r="Y4" s="11"/>
      <c r="Z4" s="11"/>
      <c r="AA4" s="11"/>
      <c r="AB4" s="11"/>
      <c r="AC4" s="11"/>
    </row>
    <row r="5" spans="1:29" s="1" customFormat="1" ht="28.05" customHeight="1" x14ac:dyDescent="0.3">
      <c r="A5" s="12"/>
      <c r="B5" s="10"/>
      <c r="C5" s="12"/>
      <c r="D5" s="12"/>
      <c r="E5" s="18" t="s">
        <v>9</v>
      </c>
      <c r="F5" s="19" t="s">
        <v>0</v>
      </c>
      <c r="G5" s="19" t="s">
        <v>1</v>
      </c>
      <c r="H5" s="19" t="s">
        <v>2</v>
      </c>
      <c r="I5" s="19" t="s">
        <v>3</v>
      </c>
      <c r="J5" s="11"/>
      <c r="K5" s="11"/>
      <c r="L5" s="11"/>
      <c r="M5" s="12"/>
      <c r="N5" s="4" t="s">
        <v>11</v>
      </c>
      <c r="O5" s="4" t="s">
        <v>4</v>
      </c>
      <c r="P5" s="4" t="s">
        <v>5</v>
      </c>
      <c r="Q5" s="4" t="s">
        <v>8</v>
      </c>
      <c r="R5" s="4" t="s">
        <v>14</v>
      </c>
      <c r="S5" s="5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30.6" customHeight="1" x14ac:dyDescent="0.3">
      <c r="B6" s="25" t="s">
        <v>6</v>
      </c>
      <c r="C6" s="35">
        <v>7</v>
      </c>
      <c r="E6" s="31" t="s">
        <v>4</v>
      </c>
      <c r="F6" s="20">
        <f>$C$9*$C$6</f>
        <v>18.2</v>
      </c>
      <c r="G6" s="20">
        <f t="shared" ref="G6:I6" si="0">$C$9*$C$6</f>
        <v>18.2</v>
      </c>
      <c r="H6" s="20">
        <f t="shared" si="0"/>
        <v>18.2</v>
      </c>
      <c r="I6" s="20">
        <f t="shared" si="0"/>
        <v>18.2</v>
      </c>
      <c r="J6" s="7"/>
      <c r="K6" s="7"/>
      <c r="L6" s="7"/>
      <c r="M6" s="10"/>
      <c r="N6" s="9" t="s">
        <v>0</v>
      </c>
      <c r="O6" s="9">
        <f>$C$6*2.6</f>
        <v>18.2</v>
      </c>
      <c r="P6" s="9">
        <f>F7</f>
        <v>3.3</v>
      </c>
      <c r="Q6" s="9">
        <f>F8</f>
        <v>-10.3</v>
      </c>
      <c r="R6" s="9">
        <f>F9</f>
        <v>11.2</v>
      </c>
      <c r="T6" s="10"/>
    </row>
    <row r="7" spans="1:29" ht="26.4" customHeight="1" x14ac:dyDescent="0.3">
      <c r="B7" s="26" t="s">
        <v>7</v>
      </c>
      <c r="C7" s="35">
        <v>0.02</v>
      </c>
      <c r="E7" s="31" t="s">
        <v>5</v>
      </c>
      <c r="F7" s="20">
        <f>(($C$10*10)*$C$7)*Table3[[#Headers],[55]]</f>
        <v>3.3</v>
      </c>
      <c r="G7" s="20">
        <f>(($C$10*10)*$C$7)*Table3[[#Headers],[60]]</f>
        <v>3.5999999999999996</v>
      </c>
      <c r="H7" s="20">
        <f>(($C$10*10)*$C$7)*Table3[[#Headers],[65]]</f>
        <v>3.9</v>
      </c>
      <c r="I7" s="20">
        <f>(($C$10*10)*$C$7)*Table3[[#Headers],[70]]</f>
        <v>4.2</v>
      </c>
      <c r="J7" s="7"/>
      <c r="K7" s="7"/>
      <c r="L7" s="7"/>
      <c r="M7" s="10"/>
      <c r="N7" s="9" t="s">
        <v>1</v>
      </c>
      <c r="O7" s="9">
        <f t="shared" ref="O7:O9" si="1">$C$6*2.6</f>
        <v>18.2</v>
      </c>
      <c r="P7" s="9">
        <f>Table3[[#This Row],[60]]</f>
        <v>3.5999999999999996</v>
      </c>
      <c r="Q7" s="9">
        <f>G8</f>
        <v>-10.3</v>
      </c>
      <c r="R7" s="9">
        <f>G9</f>
        <v>11.499999999999996</v>
      </c>
      <c r="T7" s="10"/>
    </row>
    <row r="8" spans="1:29" ht="27" customHeight="1" thickBot="1" x14ac:dyDescent="0.35">
      <c r="B8" s="26" t="s">
        <v>24</v>
      </c>
      <c r="C8" s="35">
        <v>10.3</v>
      </c>
      <c r="E8" s="32" t="s">
        <v>8</v>
      </c>
      <c r="F8" s="21">
        <f>-($C$8)</f>
        <v>-10.3</v>
      </c>
      <c r="G8" s="21">
        <f t="shared" ref="G8:I8" si="2">-($C$8)</f>
        <v>-10.3</v>
      </c>
      <c r="H8" s="21">
        <f t="shared" si="2"/>
        <v>-10.3</v>
      </c>
      <c r="I8" s="21">
        <f t="shared" si="2"/>
        <v>-10.3</v>
      </c>
      <c r="J8" s="7"/>
      <c r="K8" s="7"/>
      <c r="L8" s="7"/>
      <c r="M8" s="10"/>
      <c r="N8" s="9" t="s">
        <v>2</v>
      </c>
      <c r="O8" s="9">
        <f t="shared" si="1"/>
        <v>18.2</v>
      </c>
      <c r="P8" s="9">
        <f>H7</f>
        <v>3.9</v>
      </c>
      <c r="Q8" s="9">
        <f>Table3[[#This Row],[65]]</f>
        <v>-10.3</v>
      </c>
      <c r="R8" s="9">
        <f>H9</f>
        <v>11.799999999999997</v>
      </c>
      <c r="T8" s="10"/>
    </row>
    <row r="9" spans="1:29" ht="30.6" customHeight="1" thickTop="1" x14ac:dyDescent="0.3">
      <c r="B9" s="26" t="s">
        <v>16</v>
      </c>
      <c r="C9" s="36">
        <v>2.6</v>
      </c>
      <c r="E9" s="22" t="s">
        <v>10</v>
      </c>
      <c r="F9" s="23">
        <f>SUM(F6:F8)</f>
        <v>11.2</v>
      </c>
      <c r="G9" s="23">
        <f t="shared" ref="G9:I9" si="3">SUM(G6:G8)</f>
        <v>11.499999999999996</v>
      </c>
      <c r="H9" s="23">
        <f t="shared" si="3"/>
        <v>11.799999999999997</v>
      </c>
      <c r="I9" s="24">
        <f t="shared" si="3"/>
        <v>12.099999999999998</v>
      </c>
      <c r="J9" s="8"/>
      <c r="K9" s="8"/>
      <c r="L9" s="7"/>
      <c r="M9" s="10"/>
      <c r="N9" s="9" t="s">
        <v>3</v>
      </c>
      <c r="O9" s="9">
        <f t="shared" si="1"/>
        <v>18.2</v>
      </c>
      <c r="P9" s="9">
        <f>I7</f>
        <v>4.2</v>
      </c>
      <c r="Q9" s="9">
        <f>I8</f>
        <v>-10.3</v>
      </c>
      <c r="R9" s="9">
        <f>Table3[[#This Row],[70]]</f>
        <v>12.099999999999998</v>
      </c>
      <c r="T9" s="10"/>
    </row>
    <row r="10" spans="1:29" ht="30" customHeight="1" x14ac:dyDescent="0.3">
      <c r="B10" s="26" t="s">
        <v>20</v>
      </c>
      <c r="C10" s="36">
        <v>0.3</v>
      </c>
      <c r="E10" s="10"/>
      <c r="F10" s="10"/>
      <c r="G10" s="10"/>
      <c r="H10" s="10"/>
      <c r="I10" s="10"/>
      <c r="J10" s="14"/>
      <c r="K10" s="14"/>
      <c r="L10" s="13"/>
      <c r="M10" s="10"/>
      <c r="T10" s="10"/>
    </row>
    <row r="11" spans="1:29" s="10" customFormat="1" ht="15" customHeight="1" x14ac:dyDescent="0.3">
      <c r="J11" s="13"/>
      <c r="K11" s="13"/>
      <c r="L11" s="13"/>
      <c r="N11" s="4"/>
      <c r="O11" s="4"/>
      <c r="P11" s="4"/>
      <c r="Q11" s="4"/>
      <c r="R11" s="4"/>
      <c r="S11" s="4"/>
    </row>
    <row r="12" spans="1:29" ht="15" customHeight="1" x14ac:dyDescent="0.3">
      <c r="E12" s="10"/>
      <c r="F12" s="10"/>
      <c r="G12" s="10"/>
      <c r="H12" s="10"/>
      <c r="I12" s="10"/>
      <c r="J12" s="10"/>
      <c r="K12" s="10"/>
      <c r="L12" s="10"/>
      <c r="M12" s="10"/>
      <c r="T12" s="10"/>
    </row>
    <row r="13" spans="1:29" ht="15" customHeight="1" x14ac:dyDescent="0.3">
      <c r="E13" s="10"/>
      <c r="F13" s="10"/>
      <c r="G13" s="10"/>
      <c r="H13" s="10"/>
      <c r="I13" s="10"/>
      <c r="J13" s="10"/>
      <c r="K13" s="10"/>
      <c r="L13" s="10"/>
      <c r="M13" s="10"/>
      <c r="T13" s="10"/>
    </row>
    <row r="14" spans="1:29" ht="15" customHeight="1" x14ac:dyDescent="0.3">
      <c r="E14" s="10"/>
      <c r="F14" s="10"/>
      <c r="G14" s="10"/>
      <c r="H14" s="10"/>
      <c r="I14" s="10"/>
      <c r="J14" s="10"/>
      <c r="K14" s="10"/>
      <c r="L14" s="10"/>
      <c r="M14" s="10"/>
      <c r="T14" s="10"/>
    </row>
    <row r="15" spans="1:29" ht="16.8" customHeight="1" x14ac:dyDescent="0.3">
      <c r="I15" s="10"/>
      <c r="J15" s="27" t="s">
        <v>17</v>
      </c>
      <c r="K15" s="10"/>
      <c r="L15" s="10"/>
      <c r="M15" s="10"/>
      <c r="T15" s="10"/>
    </row>
    <row r="16" spans="1:29" ht="23.4" customHeight="1" x14ac:dyDescent="0.3">
      <c r="I16" s="10"/>
      <c r="J16" s="28">
        <f>$C$9</f>
        <v>2.6</v>
      </c>
      <c r="K16" s="10"/>
      <c r="L16" s="10"/>
      <c r="M16" s="10"/>
      <c r="T16" s="10"/>
    </row>
    <row r="17" spans="2:20" ht="21.6" customHeight="1" x14ac:dyDescent="0.3">
      <c r="I17" s="10"/>
      <c r="J17" s="27" t="s">
        <v>18</v>
      </c>
      <c r="K17" s="10"/>
      <c r="L17" s="10"/>
      <c r="M17" s="10"/>
      <c r="T17" s="10"/>
    </row>
    <row r="18" spans="2:20" ht="17.399999999999999" customHeight="1" x14ac:dyDescent="0.3">
      <c r="I18" s="10"/>
      <c r="J18" s="29" t="s">
        <v>19</v>
      </c>
      <c r="K18" s="10"/>
      <c r="L18" s="10"/>
      <c r="M18" s="10"/>
      <c r="T18" s="10"/>
    </row>
    <row r="19" spans="2:20" ht="19.2" customHeight="1" x14ac:dyDescent="0.3">
      <c r="I19" s="10"/>
      <c r="J19" s="30">
        <f>C10</f>
        <v>0.3</v>
      </c>
      <c r="K19" s="10"/>
      <c r="L19" s="10"/>
      <c r="M19" s="10"/>
      <c r="T19" s="10"/>
    </row>
    <row r="20" spans="2:20" ht="15" customHeight="1" x14ac:dyDescent="0.3">
      <c r="B20" s="10"/>
      <c r="C20" s="10"/>
      <c r="E20" s="10"/>
      <c r="F20" s="10"/>
      <c r="G20" s="10"/>
      <c r="H20" s="10"/>
      <c r="I20" s="10"/>
      <c r="J20" s="10"/>
      <c r="K20" s="10"/>
      <c r="L20" s="10"/>
      <c r="M20" s="10"/>
      <c r="T20" s="10"/>
    </row>
    <row r="21" spans="2:20" ht="15" customHeight="1" x14ac:dyDescent="0.3">
      <c r="B21" s="10"/>
      <c r="C21" s="10"/>
      <c r="E21" s="10"/>
      <c r="F21" s="10"/>
      <c r="G21" s="10"/>
      <c r="H21" s="10"/>
      <c r="I21" s="10"/>
      <c r="J21" s="10"/>
      <c r="K21" s="10"/>
      <c r="L21" s="10"/>
      <c r="M21" s="10"/>
      <c r="T21" s="10"/>
    </row>
    <row r="22" spans="2:20" ht="15" customHeight="1" x14ac:dyDescent="0.3">
      <c r="B22" s="10"/>
      <c r="C22" s="10"/>
      <c r="E22" s="10"/>
      <c r="F22" s="10"/>
      <c r="G22" s="10"/>
      <c r="H22" s="10"/>
      <c r="I22" s="10"/>
      <c r="J22" s="10"/>
      <c r="K22" s="10"/>
      <c r="L22" s="10"/>
      <c r="M22" s="10"/>
      <c r="T22" s="10"/>
    </row>
    <row r="23" spans="2:20" ht="15" customHeight="1" x14ac:dyDescent="0.3">
      <c r="B23" s="10"/>
      <c r="C23" s="10"/>
      <c r="E23" s="10"/>
      <c r="F23" s="10"/>
      <c r="G23" s="10"/>
      <c r="H23" s="10"/>
      <c r="I23" s="10"/>
      <c r="J23" s="10"/>
      <c r="K23" s="10"/>
      <c r="L23" s="10"/>
      <c r="M23" s="10"/>
      <c r="T23" s="10"/>
    </row>
    <row r="24" spans="2:20" ht="15" customHeight="1" x14ac:dyDescent="0.3">
      <c r="B24" s="10"/>
      <c r="C24" s="10"/>
      <c r="E24" s="10"/>
      <c r="F24" s="10"/>
      <c r="G24" s="10"/>
      <c r="H24" s="10"/>
      <c r="I24" s="10"/>
      <c r="J24" s="10"/>
      <c r="K24" s="10"/>
      <c r="L24" s="10"/>
      <c r="M24" s="10"/>
      <c r="T24" s="10"/>
    </row>
    <row r="25" spans="2:20" ht="15" customHeight="1" x14ac:dyDescent="0.3">
      <c r="B25" s="10"/>
      <c r="C25" s="10"/>
      <c r="E25" s="10"/>
      <c r="F25" s="10"/>
      <c r="G25" s="10"/>
      <c r="H25" s="10"/>
      <c r="I25" s="10"/>
      <c r="J25" s="10"/>
      <c r="K25" s="10"/>
      <c r="L25" s="10"/>
      <c r="M25" s="10"/>
      <c r="T25" s="10"/>
    </row>
    <row r="26" spans="2:20" ht="15" customHeight="1" x14ac:dyDescent="0.3">
      <c r="B26" s="10"/>
      <c r="C26" s="10"/>
      <c r="E26" s="10"/>
      <c r="F26" s="10"/>
      <c r="G26" s="10"/>
      <c r="H26" s="10"/>
      <c r="I26" s="10"/>
      <c r="J26" s="10"/>
      <c r="K26" s="10"/>
      <c r="L26" s="10"/>
      <c r="M26" s="10"/>
      <c r="T26" s="10"/>
    </row>
    <row r="27" spans="2:20" ht="15" customHeight="1" x14ac:dyDescent="0.3">
      <c r="B27" s="10"/>
      <c r="C27" s="10"/>
      <c r="E27" s="10"/>
      <c r="F27" s="10"/>
      <c r="G27" s="10"/>
      <c r="H27" s="10"/>
      <c r="I27" s="10"/>
      <c r="J27" s="10"/>
      <c r="K27" s="10"/>
      <c r="L27" s="10"/>
      <c r="M27" s="10"/>
      <c r="T27" s="10"/>
    </row>
    <row r="28" spans="2:20" ht="15" customHeight="1" x14ac:dyDescent="0.3">
      <c r="B28" s="10"/>
      <c r="C28" s="10"/>
      <c r="E28" s="10"/>
      <c r="F28" s="10"/>
      <c r="G28" s="10"/>
      <c r="H28" s="10"/>
      <c r="I28" s="10"/>
      <c r="J28" s="10"/>
      <c r="K28" s="10"/>
      <c r="L28" s="10"/>
      <c r="M28" s="10"/>
      <c r="T28" s="10"/>
    </row>
    <row r="29" spans="2:20" ht="15" customHeight="1" x14ac:dyDescent="0.3">
      <c r="B29" s="10"/>
      <c r="C29" s="10"/>
      <c r="E29" s="10"/>
      <c r="F29" s="10"/>
      <c r="G29" s="10"/>
      <c r="H29" s="10"/>
      <c r="I29" s="10"/>
      <c r="J29" s="10"/>
      <c r="K29" s="10"/>
      <c r="L29" s="10"/>
      <c r="M29" s="10"/>
      <c r="T29" s="10"/>
    </row>
    <row r="30" spans="2:20" ht="15" customHeight="1" x14ac:dyDescent="0.3">
      <c r="B30" s="10"/>
      <c r="C30" s="10"/>
      <c r="E30" s="10"/>
      <c r="F30" s="10"/>
      <c r="G30" s="10"/>
      <c r="H30" s="10"/>
      <c r="I30" s="10"/>
      <c r="J30" s="10"/>
      <c r="K30" s="10"/>
      <c r="L30" s="10"/>
      <c r="M30" s="10"/>
      <c r="T30" s="10"/>
    </row>
    <row r="31" spans="2:20" ht="15" customHeight="1" x14ac:dyDescent="0.3">
      <c r="B31" s="10"/>
      <c r="C31" s="10"/>
      <c r="E31" s="10"/>
      <c r="F31" s="10"/>
      <c r="G31" s="10"/>
      <c r="H31" s="10"/>
      <c r="I31" s="10"/>
      <c r="J31" s="10"/>
      <c r="K31" s="10"/>
      <c r="L31" s="10"/>
      <c r="M31" s="10"/>
      <c r="T31" s="10"/>
    </row>
    <row r="32" spans="2:20" ht="15" customHeight="1" x14ac:dyDescent="0.3">
      <c r="B32" s="10"/>
      <c r="C32" s="10"/>
      <c r="E32" s="10"/>
      <c r="F32" s="10"/>
      <c r="G32" s="10"/>
      <c r="H32" s="10"/>
      <c r="I32" s="10"/>
      <c r="J32" s="10"/>
      <c r="K32" s="10"/>
      <c r="L32" s="10"/>
      <c r="M32" s="10"/>
      <c r="T32" s="10"/>
    </row>
    <row r="33" spans="2:35" ht="15" customHeight="1" x14ac:dyDescent="0.3">
      <c r="B33" s="10"/>
      <c r="C33" s="10"/>
      <c r="E33" s="10"/>
      <c r="F33" s="10"/>
      <c r="G33" s="10"/>
      <c r="H33" s="10"/>
      <c r="I33" s="10"/>
      <c r="J33" s="10"/>
      <c r="K33" s="10"/>
      <c r="L33" s="10"/>
      <c r="M33" s="10"/>
      <c r="T33" s="10"/>
    </row>
    <row r="34" spans="2:35" ht="15" customHeight="1" x14ac:dyDescent="0.3">
      <c r="B34" s="10"/>
      <c r="C34" s="10"/>
      <c r="E34" s="10"/>
      <c r="F34" s="10"/>
      <c r="G34" s="10"/>
      <c r="H34" s="10"/>
      <c r="I34" s="10"/>
      <c r="J34" s="10"/>
      <c r="K34" s="10"/>
      <c r="L34" s="10"/>
      <c r="M34" s="10"/>
      <c r="T34" s="10"/>
    </row>
    <row r="35" spans="2:35" ht="15" customHeight="1" x14ac:dyDescent="0.3">
      <c r="B35" s="10"/>
      <c r="C35" s="10"/>
      <c r="E35" s="10"/>
      <c r="F35" s="10"/>
      <c r="G35" s="10"/>
      <c r="H35" s="10"/>
      <c r="I35" s="10"/>
      <c r="J35" s="10"/>
      <c r="K35" s="10"/>
      <c r="L35" s="10"/>
      <c r="M35" s="10"/>
      <c r="T35" s="10"/>
    </row>
    <row r="36" spans="2:35" ht="15" customHeight="1" x14ac:dyDescent="0.3">
      <c r="B36" s="10"/>
      <c r="C36" s="10"/>
      <c r="E36" s="10"/>
      <c r="F36" s="10"/>
      <c r="G36" s="10"/>
      <c r="H36" s="10"/>
      <c r="I36" s="10"/>
      <c r="J36" s="10"/>
      <c r="K36" s="10"/>
      <c r="L36" s="10"/>
      <c r="M36" s="10"/>
      <c r="T36" s="10"/>
      <c r="AD36" s="10"/>
      <c r="AE36" s="10"/>
      <c r="AF36" s="10"/>
      <c r="AG36" s="10"/>
      <c r="AH36" s="10"/>
      <c r="AI36" s="10"/>
    </row>
    <row r="37" spans="2:35" ht="15" customHeight="1" x14ac:dyDescent="0.3">
      <c r="B37" s="10"/>
      <c r="C37" s="10"/>
      <c r="E37" s="10"/>
      <c r="F37" s="10"/>
      <c r="G37" s="10"/>
      <c r="H37" s="10"/>
      <c r="I37" s="10"/>
      <c r="J37" s="10"/>
      <c r="K37" s="10"/>
      <c r="L37" s="10"/>
      <c r="M37" s="10"/>
      <c r="T37" s="10"/>
      <c r="AD37" s="10"/>
      <c r="AE37" s="10"/>
      <c r="AF37" s="10"/>
      <c r="AG37" s="10"/>
      <c r="AH37" s="10"/>
      <c r="AI37" s="10"/>
    </row>
    <row r="38" spans="2:35" ht="15" customHeight="1" x14ac:dyDescent="0.3">
      <c r="B38" s="10"/>
      <c r="C38" s="10"/>
      <c r="E38" s="10"/>
      <c r="F38" s="10"/>
      <c r="G38" s="10"/>
      <c r="H38" s="10"/>
      <c r="I38" s="10"/>
      <c r="J38" s="10"/>
      <c r="K38" s="10"/>
      <c r="L38" s="10"/>
      <c r="M38" s="10"/>
      <c r="T38" s="10"/>
      <c r="AD38" s="10"/>
      <c r="AE38" s="10"/>
      <c r="AF38" s="10"/>
      <c r="AG38" s="10"/>
      <c r="AH38" s="10"/>
      <c r="AI38" s="10"/>
    </row>
    <row r="39" spans="2:35" ht="15" customHeight="1" x14ac:dyDescent="0.3">
      <c r="B39" s="10"/>
      <c r="C39" s="10"/>
      <c r="E39" s="10"/>
      <c r="F39" s="10"/>
      <c r="G39" s="10"/>
      <c r="H39" s="10"/>
      <c r="I39" s="10"/>
      <c r="J39" s="10"/>
      <c r="K39" s="10"/>
      <c r="L39" s="10"/>
      <c r="M39" s="10"/>
      <c r="T39" s="10"/>
      <c r="AD39" s="10"/>
      <c r="AE39" s="10"/>
      <c r="AF39" s="10"/>
      <c r="AG39" s="10"/>
      <c r="AH39" s="10"/>
      <c r="AI39" s="10"/>
    </row>
    <row r="40" spans="2:35" ht="15" customHeight="1" x14ac:dyDescent="0.3">
      <c r="B40" s="10"/>
      <c r="C40" s="10"/>
      <c r="E40" s="10"/>
      <c r="F40" s="10"/>
      <c r="G40" s="10"/>
      <c r="H40" s="10"/>
      <c r="I40" s="10"/>
      <c r="J40" s="10"/>
      <c r="K40" s="10"/>
      <c r="L40" s="10"/>
      <c r="M40" s="10"/>
      <c r="T40" s="10"/>
      <c r="AD40" s="10"/>
      <c r="AE40" s="10"/>
      <c r="AF40" s="10"/>
      <c r="AG40" s="10"/>
      <c r="AH40" s="10"/>
      <c r="AI40" s="10"/>
    </row>
    <row r="41" spans="2:35" ht="15" customHeight="1" x14ac:dyDescent="0.3">
      <c r="B41" s="10"/>
      <c r="C41" s="10"/>
      <c r="E41" s="10"/>
      <c r="F41" s="10"/>
      <c r="G41" s="10"/>
      <c r="H41" s="10"/>
      <c r="I41" s="10"/>
      <c r="J41" s="10"/>
      <c r="K41" s="10"/>
      <c r="L41" s="10"/>
      <c r="M41" s="10"/>
      <c r="T41" s="10"/>
      <c r="AD41" s="10"/>
      <c r="AE41" s="10"/>
      <c r="AF41" s="10"/>
      <c r="AG41" s="10"/>
      <c r="AH41" s="10"/>
      <c r="AI41" s="10"/>
    </row>
    <row r="42" spans="2:35" ht="15" customHeight="1" x14ac:dyDescent="0.3">
      <c r="B42" s="10"/>
      <c r="C42" s="10"/>
      <c r="E42" s="10"/>
      <c r="F42" s="10"/>
      <c r="G42" s="10"/>
      <c r="H42" s="10"/>
      <c r="I42" s="10"/>
      <c r="J42" s="10"/>
      <c r="K42" s="10"/>
      <c r="L42" s="10"/>
      <c r="M42" s="10"/>
      <c r="T42" s="10"/>
      <c r="AD42" s="10"/>
      <c r="AE42" s="10"/>
      <c r="AF42" s="10"/>
      <c r="AG42" s="10"/>
      <c r="AH42" s="10"/>
      <c r="AI42" s="10"/>
    </row>
    <row r="43" spans="2:35" ht="15" customHeight="1" x14ac:dyDescent="0.3">
      <c r="B43" s="10"/>
      <c r="C43" s="10"/>
      <c r="E43" s="10"/>
      <c r="F43" s="10"/>
      <c r="G43" s="10"/>
      <c r="H43" s="10"/>
      <c r="I43" s="10"/>
      <c r="J43" s="10"/>
      <c r="K43" s="10"/>
      <c r="L43" s="10"/>
      <c r="M43" s="10"/>
      <c r="T43" s="10"/>
      <c r="AD43" s="10"/>
      <c r="AE43" s="10"/>
      <c r="AF43" s="10"/>
      <c r="AG43" s="10"/>
      <c r="AH43" s="10"/>
      <c r="AI43" s="10"/>
    </row>
    <row r="44" spans="2:35" ht="15" customHeight="1" x14ac:dyDescent="0.3">
      <c r="B44" s="10"/>
      <c r="C44" s="10"/>
      <c r="E44" s="10"/>
      <c r="F44" s="10"/>
      <c r="G44" s="10"/>
      <c r="H44" s="10"/>
      <c r="I44" s="10"/>
      <c r="J44" s="10"/>
      <c r="K44" s="10"/>
      <c r="L44" s="10"/>
      <c r="M44" s="10"/>
      <c r="T44" s="10"/>
      <c r="AD44" s="10"/>
      <c r="AE44" s="10"/>
      <c r="AF44" s="10"/>
      <c r="AG44" s="10"/>
      <c r="AH44" s="10"/>
      <c r="AI44" s="10"/>
    </row>
    <row r="45" spans="2:35" ht="15" customHeight="1" x14ac:dyDescent="0.3">
      <c r="B45" s="10"/>
      <c r="C45" s="10"/>
      <c r="E45" s="10"/>
      <c r="F45" s="10"/>
      <c r="G45" s="10"/>
      <c r="H45" s="10"/>
      <c r="I45" s="10"/>
      <c r="J45" s="10"/>
      <c r="K45" s="10"/>
      <c r="L45" s="10"/>
      <c r="M45" s="10"/>
      <c r="T45" s="10"/>
      <c r="AD45" s="10"/>
      <c r="AE45" s="10"/>
      <c r="AF45" s="10"/>
      <c r="AG45" s="10"/>
      <c r="AH45" s="10"/>
      <c r="AI45" s="10"/>
    </row>
    <row r="46" spans="2:35" ht="15" customHeight="1" x14ac:dyDescent="0.3">
      <c r="B46" s="10"/>
      <c r="C46" s="10"/>
      <c r="E46" s="10"/>
      <c r="F46" s="10"/>
      <c r="G46" s="10"/>
      <c r="H46" s="10"/>
      <c r="I46" s="10"/>
      <c r="J46" s="10"/>
      <c r="K46" s="10"/>
      <c r="L46" s="10"/>
      <c r="M46" s="10"/>
      <c r="T46" s="10"/>
      <c r="AD46" s="10"/>
      <c r="AE46" s="10"/>
      <c r="AF46" s="10"/>
      <c r="AG46" s="10"/>
      <c r="AH46" s="10"/>
      <c r="AI46" s="10"/>
    </row>
    <row r="47" spans="2:35" ht="15" customHeight="1" x14ac:dyDescent="0.3">
      <c r="B47" s="10"/>
      <c r="C47" s="10"/>
      <c r="E47" s="10"/>
      <c r="F47" s="10"/>
      <c r="G47" s="10"/>
      <c r="H47" s="10"/>
      <c r="I47" s="10"/>
      <c r="J47" s="10"/>
      <c r="K47" s="10"/>
      <c r="L47" s="10"/>
      <c r="M47" s="10"/>
      <c r="T47" s="10"/>
      <c r="AD47" s="10"/>
      <c r="AE47" s="10"/>
      <c r="AF47" s="10"/>
      <c r="AG47" s="10"/>
      <c r="AH47" s="10"/>
      <c r="AI47" s="10"/>
    </row>
    <row r="48" spans="2:35" ht="15" customHeight="1" x14ac:dyDescent="0.3">
      <c r="B48" s="10"/>
      <c r="C48" s="10"/>
      <c r="E48" s="10"/>
      <c r="F48" s="10"/>
      <c r="G48" s="10"/>
      <c r="H48" s="10"/>
      <c r="I48" s="10"/>
      <c r="J48" s="10"/>
      <c r="K48" s="10"/>
      <c r="L48" s="10"/>
      <c r="M48" s="10"/>
      <c r="T48" s="10"/>
      <c r="AD48" s="10"/>
      <c r="AE48" s="10"/>
      <c r="AF48" s="10"/>
      <c r="AG48" s="10"/>
      <c r="AH48" s="10"/>
      <c r="AI48" s="10"/>
    </row>
    <row r="49" spans="2:35" ht="15" customHeight="1" x14ac:dyDescent="0.3">
      <c r="B49" s="10"/>
      <c r="C49" s="10"/>
      <c r="E49" s="10"/>
      <c r="F49" s="10"/>
      <c r="G49" s="10"/>
      <c r="H49" s="10"/>
      <c r="I49" s="10"/>
      <c r="J49" s="10"/>
      <c r="K49" s="10"/>
      <c r="L49" s="10"/>
      <c r="M49" s="10"/>
      <c r="T49" s="10"/>
      <c r="AD49" s="10"/>
      <c r="AE49" s="10"/>
      <c r="AF49" s="10"/>
      <c r="AG49" s="10"/>
      <c r="AH49" s="10"/>
      <c r="AI49" s="10"/>
    </row>
    <row r="50" spans="2:35" ht="15" customHeight="1" x14ac:dyDescent="0.3">
      <c r="B50" s="10"/>
      <c r="C50" s="10"/>
      <c r="E50" s="10"/>
      <c r="F50" s="10"/>
      <c r="G50" s="10"/>
      <c r="H50" s="10"/>
      <c r="I50" s="10"/>
      <c r="J50" s="10"/>
      <c r="K50" s="10"/>
      <c r="L50" s="10"/>
      <c r="M50" s="10"/>
      <c r="T50" s="10"/>
      <c r="AD50" s="10"/>
      <c r="AE50" s="10"/>
      <c r="AF50" s="10"/>
      <c r="AG50" s="10"/>
      <c r="AH50" s="10"/>
      <c r="AI50" s="10"/>
    </row>
    <row r="51" spans="2:35" ht="15" customHeight="1" x14ac:dyDescent="0.3">
      <c r="B51" s="10"/>
      <c r="C51" s="10"/>
      <c r="E51" s="10"/>
      <c r="F51" s="10"/>
      <c r="G51" s="10"/>
      <c r="H51" s="10"/>
      <c r="I51" s="10"/>
      <c r="J51" s="10"/>
      <c r="K51" s="10"/>
      <c r="L51" s="10"/>
      <c r="M51" s="10"/>
      <c r="T51" s="10"/>
      <c r="AD51" s="10"/>
      <c r="AE51" s="10"/>
      <c r="AF51" s="10"/>
      <c r="AG51" s="10"/>
      <c r="AH51" s="10"/>
      <c r="AI51" s="10"/>
    </row>
    <row r="52" spans="2:35" ht="15" customHeight="1" x14ac:dyDescent="0.3">
      <c r="B52" s="10"/>
      <c r="C52" s="10"/>
      <c r="E52" s="10"/>
      <c r="F52" s="10"/>
      <c r="G52" s="10"/>
      <c r="H52" s="10"/>
      <c r="I52" s="10"/>
      <c r="J52" s="10"/>
      <c r="K52" s="10"/>
      <c r="L52" s="10"/>
      <c r="M52" s="10"/>
      <c r="T52" s="10"/>
      <c r="AD52" s="10"/>
      <c r="AE52" s="10"/>
      <c r="AF52" s="10"/>
      <c r="AG52" s="10"/>
      <c r="AH52" s="10"/>
      <c r="AI52" s="10"/>
    </row>
    <row r="53" spans="2:35" s="10" customFormat="1" ht="15" customHeight="1" x14ac:dyDescent="0.3">
      <c r="N53" s="4"/>
      <c r="O53" s="4"/>
      <c r="P53" s="4"/>
      <c r="Q53" s="4"/>
      <c r="R53" s="4"/>
      <c r="S53" s="4"/>
    </row>
    <row r="54" spans="2:35" s="10" customFormat="1" ht="15" customHeight="1" x14ac:dyDescent="0.3">
      <c r="N54" s="4"/>
      <c r="O54" s="4"/>
      <c r="P54" s="4"/>
      <c r="Q54" s="4"/>
      <c r="R54" s="4"/>
      <c r="S54" s="4"/>
    </row>
    <row r="55" spans="2:35" s="10" customFormat="1" ht="15" customHeight="1" x14ac:dyDescent="0.3">
      <c r="N55" s="4"/>
      <c r="O55" s="4"/>
      <c r="P55" s="4"/>
      <c r="Q55" s="4"/>
      <c r="R55" s="4"/>
      <c r="S55" s="4"/>
    </row>
    <row r="56" spans="2:35" s="10" customFormat="1" ht="15" customHeight="1" x14ac:dyDescent="0.3">
      <c r="N56" s="4"/>
      <c r="O56" s="4"/>
      <c r="P56" s="4"/>
      <c r="Q56" s="4"/>
      <c r="R56" s="4"/>
      <c r="S56" s="4"/>
    </row>
    <row r="57" spans="2:35" s="10" customFormat="1" ht="15" customHeight="1" x14ac:dyDescent="0.3">
      <c r="N57" s="4"/>
      <c r="O57" s="4"/>
      <c r="P57" s="4"/>
      <c r="Q57" s="4"/>
      <c r="R57" s="4"/>
      <c r="S57" s="4"/>
    </row>
    <row r="58" spans="2:35" s="10" customFormat="1" ht="15" customHeight="1" x14ac:dyDescent="0.3">
      <c r="H58" s="34" t="s">
        <v>22</v>
      </c>
      <c r="N58" s="4"/>
      <c r="O58" s="4"/>
      <c r="P58" s="4"/>
      <c r="Q58" s="4"/>
      <c r="R58" s="4"/>
      <c r="S58" s="4"/>
    </row>
    <row r="59" spans="2:35" s="10" customFormat="1" ht="15" customHeight="1" x14ac:dyDescent="0.3">
      <c r="N59" s="4"/>
      <c r="O59" s="4"/>
      <c r="P59" s="4"/>
      <c r="Q59" s="4"/>
      <c r="R59" s="4"/>
      <c r="S59" s="4"/>
    </row>
    <row r="60" spans="2:35" s="10" customFormat="1" ht="15" customHeight="1" x14ac:dyDescent="0.3">
      <c r="H60" s="34" t="s">
        <v>25</v>
      </c>
      <c r="N60" s="4"/>
      <c r="O60" s="4"/>
      <c r="P60" s="4"/>
      <c r="Q60" s="4"/>
      <c r="R60" s="4"/>
      <c r="S60" s="4"/>
    </row>
    <row r="61" spans="2:35" s="10" customFormat="1" ht="15" customHeight="1" x14ac:dyDescent="0.3">
      <c r="N61" s="4"/>
      <c r="O61" s="4"/>
      <c r="P61" s="4"/>
      <c r="Q61" s="4"/>
      <c r="R61" s="4"/>
      <c r="S61" s="4"/>
    </row>
    <row r="62" spans="2:35" s="10" customFormat="1" ht="15" customHeight="1" x14ac:dyDescent="0.3">
      <c r="N62" s="4"/>
      <c r="O62" s="4"/>
      <c r="P62" s="4"/>
      <c r="Q62" s="4"/>
      <c r="R62" s="4"/>
      <c r="S62" s="4"/>
    </row>
    <row r="63" spans="2:35" s="10" customFormat="1" ht="15" customHeight="1" x14ac:dyDescent="0.3">
      <c r="N63" s="4"/>
      <c r="O63" s="4"/>
      <c r="P63" s="4"/>
      <c r="Q63" s="4"/>
      <c r="R63" s="4"/>
      <c r="S63" s="4"/>
    </row>
    <row r="64" spans="2:35" s="10" customFormat="1" ht="15" customHeight="1" x14ac:dyDescent="0.3">
      <c r="N64" s="4"/>
      <c r="O64" s="4"/>
      <c r="P64" s="4"/>
      <c r="Q64" s="4"/>
      <c r="R64" s="4"/>
      <c r="S64" s="4"/>
    </row>
    <row r="65" spans="14:19" s="10" customFormat="1" ht="15" customHeight="1" x14ac:dyDescent="0.3">
      <c r="N65" s="4"/>
      <c r="O65" s="4"/>
      <c r="P65" s="4"/>
      <c r="Q65" s="4"/>
      <c r="R65" s="4"/>
      <c r="S65" s="4"/>
    </row>
    <row r="66" spans="14:19" s="10" customFormat="1" ht="15" customHeight="1" x14ac:dyDescent="0.3">
      <c r="N66" s="4"/>
      <c r="O66" s="4"/>
      <c r="P66" s="4"/>
      <c r="Q66" s="4"/>
      <c r="R66" s="4"/>
      <c r="S66" s="4"/>
    </row>
    <row r="67" spans="14:19" s="10" customFormat="1" ht="15" customHeight="1" x14ac:dyDescent="0.3">
      <c r="N67" s="4"/>
      <c r="O67" s="4"/>
      <c r="P67" s="4"/>
      <c r="Q67" s="4"/>
      <c r="R67" s="4"/>
      <c r="S67" s="4"/>
    </row>
    <row r="68" spans="14:19" s="10" customFormat="1" ht="15" customHeight="1" x14ac:dyDescent="0.3">
      <c r="N68" s="4"/>
      <c r="O68" s="4"/>
      <c r="P68" s="4"/>
      <c r="Q68" s="4"/>
      <c r="R68" s="4"/>
      <c r="S68" s="4"/>
    </row>
    <row r="69" spans="14:19" s="10" customFormat="1" ht="15" customHeight="1" x14ac:dyDescent="0.3">
      <c r="N69" s="4"/>
      <c r="O69" s="4"/>
      <c r="P69" s="4"/>
      <c r="Q69" s="4"/>
      <c r="R69" s="4"/>
      <c r="S69" s="4"/>
    </row>
    <row r="70" spans="14:19" s="10" customFormat="1" ht="15" customHeight="1" x14ac:dyDescent="0.3">
      <c r="N70" s="4"/>
      <c r="O70" s="4"/>
      <c r="P70" s="4"/>
      <c r="Q70" s="4"/>
      <c r="R70" s="4"/>
      <c r="S70" s="4"/>
    </row>
    <row r="71" spans="14:19" s="10" customFormat="1" ht="15" customHeight="1" x14ac:dyDescent="0.3">
      <c r="N71" s="4"/>
      <c r="O71" s="4"/>
      <c r="P71" s="4"/>
      <c r="Q71" s="4"/>
      <c r="R71" s="4"/>
      <c r="S71" s="4"/>
    </row>
    <row r="72" spans="14:19" s="10" customFormat="1" ht="15" customHeight="1" x14ac:dyDescent="0.3">
      <c r="N72" s="4"/>
      <c r="O72" s="4"/>
      <c r="P72" s="4"/>
      <c r="Q72" s="4"/>
      <c r="R72" s="4"/>
      <c r="S72" s="4"/>
    </row>
    <row r="73" spans="14:19" s="10" customFormat="1" ht="15" customHeight="1" x14ac:dyDescent="0.3">
      <c r="N73" s="4"/>
      <c r="O73" s="4"/>
      <c r="P73" s="4"/>
      <c r="Q73" s="4"/>
      <c r="R73" s="4"/>
      <c r="S73" s="4"/>
    </row>
    <row r="74" spans="14:19" s="10" customFormat="1" ht="15" customHeight="1" x14ac:dyDescent="0.3">
      <c r="N74" s="4"/>
      <c r="O74" s="4"/>
      <c r="P74" s="4"/>
      <c r="Q74" s="4"/>
      <c r="R74" s="4"/>
      <c r="S74" s="4"/>
    </row>
    <row r="75" spans="14:19" s="10" customFormat="1" ht="15" customHeight="1" x14ac:dyDescent="0.3">
      <c r="N75" s="4"/>
      <c r="O75" s="4"/>
      <c r="P75" s="4"/>
      <c r="Q75" s="4"/>
      <c r="R75" s="4"/>
      <c r="S75" s="4"/>
    </row>
    <row r="76" spans="14:19" s="10" customFormat="1" ht="15" customHeight="1" x14ac:dyDescent="0.3">
      <c r="N76" s="4"/>
      <c r="O76" s="4"/>
      <c r="P76" s="4"/>
      <c r="Q76" s="4"/>
      <c r="R76" s="4"/>
      <c r="S76" s="4"/>
    </row>
    <row r="77" spans="14:19" s="10" customFormat="1" ht="15" customHeight="1" x14ac:dyDescent="0.3">
      <c r="N77" s="4"/>
      <c r="O77" s="4"/>
      <c r="P77" s="4"/>
      <c r="Q77" s="4"/>
      <c r="R77" s="4"/>
      <c r="S77" s="4"/>
    </row>
    <row r="78" spans="14:19" s="10" customFormat="1" ht="15" customHeight="1" x14ac:dyDescent="0.3">
      <c r="N78" s="4"/>
      <c r="O78" s="4"/>
      <c r="P78" s="4"/>
      <c r="Q78" s="4"/>
      <c r="R78" s="4"/>
      <c r="S78" s="4"/>
    </row>
    <row r="79" spans="14:19" s="10" customFormat="1" ht="15" customHeight="1" x14ac:dyDescent="0.3">
      <c r="N79" s="4"/>
      <c r="O79" s="4"/>
      <c r="P79" s="4"/>
      <c r="Q79" s="4"/>
      <c r="R79" s="4"/>
      <c r="S79" s="4"/>
    </row>
    <row r="80" spans="14:19" s="10" customFormat="1" ht="15" customHeight="1" x14ac:dyDescent="0.3">
      <c r="N80" s="4"/>
      <c r="O80" s="4"/>
      <c r="P80" s="4"/>
      <c r="Q80" s="4"/>
      <c r="R80" s="4"/>
      <c r="S80" s="4"/>
    </row>
    <row r="81" spans="14:19" s="10" customFormat="1" ht="15" customHeight="1" x14ac:dyDescent="0.3">
      <c r="N81" s="4"/>
      <c r="O81" s="4"/>
      <c r="P81" s="4"/>
      <c r="Q81" s="4"/>
      <c r="R81" s="4"/>
      <c r="S81" s="4"/>
    </row>
    <row r="82" spans="14:19" s="10" customFormat="1" ht="15" customHeight="1" x14ac:dyDescent="0.3">
      <c r="N82" s="4"/>
      <c r="O82" s="4"/>
      <c r="P82" s="4"/>
      <c r="Q82" s="4"/>
      <c r="R82" s="4"/>
      <c r="S82" s="4"/>
    </row>
    <row r="83" spans="14:19" s="10" customFormat="1" ht="15" customHeight="1" x14ac:dyDescent="0.3">
      <c r="N83" s="4"/>
      <c r="O83" s="4"/>
      <c r="P83" s="4"/>
      <c r="Q83" s="4"/>
      <c r="R83" s="4"/>
      <c r="S83" s="4"/>
    </row>
    <row r="84" spans="14:19" s="10" customFormat="1" ht="15" customHeight="1" x14ac:dyDescent="0.3">
      <c r="N84" s="4"/>
      <c r="O84" s="4"/>
      <c r="P84" s="4"/>
      <c r="Q84" s="4"/>
      <c r="R84" s="4"/>
      <c r="S84" s="4"/>
    </row>
    <row r="85" spans="14:19" s="10" customFormat="1" ht="15" customHeight="1" x14ac:dyDescent="0.3">
      <c r="N85" s="4"/>
      <c r="O85" s="4"/>
      <c r="P85" s="4"/>
      <c r="Q85" s="4"/>
      <c r="R85" s="4"/>
      <c r="S85" s="4"/>
    </row>
    <row r="86" spans="14:19" s="10" customFormat="1" ht="15" customHeight="1" x14ac:dyDescent="0.3">
      <c r="N86" s="4"/>
      <c r="O86" s="4"/>
      <c r="P86" s="4"/>
      <c r="Q86" s="4"/>
      <c r="R86" s="4"/>
      <c r="S86" s="4"/>
    </row>
    <row r="87" spans="14:19" s="10" customFormat="1" ht="15" customHeight="1" x14ac:dyDescent="0.3">
      <c r="N87" s="4"/>
      <c r="O87" s="4"/>
      <c r="P87" s="4"/>
      <c r="Q87" s="4"/>
      <c r="R87" s="4"/>
      <c r="S87" s="4"/>
    </row>
    <row r="88" spans="14:19" s="10" customFormat="1" ht="15" customHeight="1" x14ac:dyDescent="0.3">
      <c r="N88" s="4"/>
      <c r="O88" s="4"/>
      <c r="P88" s="4"/>
      <c r="Q88" s="4"/>
      <c r="R88" s="4"/>
      <c r="S88" s="4"/>
    </row>
    <row r="89" spans="14:19" s="10" customFormat="1" ht="15" customHeight="1" x14ac:dyDescent="0.3">
      <c r="N89" s="4"/>
      <c r="O89" s="4"/>
      <c r="P89" s="4"/>
      <c r="Q89" s="4"/>
      <c r="R89" s="4"/>
      <c r="S89" s="4"/>
    </row>
    <row r="90" spans="14:19" s="10" customFormat="1" ht="15" customHeight="1" x14ac:dyDescent="0.3">
      <c r="N90" s="4"/>
      <c r="O90" s="4"/>
      <c r="P90" s="4"/>
      <c r="Q90" s="4"/>
      <c r="R90" s="4"/>
      <c r="S90" s="4"/>
    </row>
    <row r="91" spans="14:19" s="10" customFormat="1" ht="15" customHeight="1" x14ac:dyDescent="0.3">
      <c r="N91" s="4"/>
      <c r="O91" s="4"/>
      <c r="P91" s="4"/>
      <c r="Q91" s="4"/>
      <c r="R91" s="4"/>
      <c r="S91" s="4"/>
    </row>
    <row r="92" spans="14:19" s="10" customFormat="1" ht="15" customHeight="1" x14ac:dyDescent="0.3">
      <c r="N92" s="4"/>
      <c r="O92" s="4"/>
      <c r="P92" s="4"/>
      <c r="Q92" s="4"/>
      <c r="R92" s="4"/>
      <c r="S92" s="4"/>
    </row>
    <row r="93" spans="14:19" s="10" customFormat="1" ht="15" customHeight="1" x14ac:dyDescent="0.3">
      <c r="N93" s="4"/>
      <c r="O93" s="4"/>
      <c r="P93" s="4"/>
      <c r="Q93" s="4"/>
      <c r="R93" s="4"/>
      <c r="S93" s="4"/>
    </row>
    <row r="94" spans="14:19" s="10" customFormat="1" ht="15" customHeight="1" x14ac:dyDescent="0.3">
      <c r="N94" s="4"/>
      <c r="O94" s="4"/>
      <c r="P94" s="4"/>
      <c r="Q94" s="4"/>
      <c r="R94" s="4"/>
      <c r="S94" s="4"/>
    </row>
    <row r="95" spans="14:19" s="10" customFormat="1" ht="15" customHeight="1" x14ac:dyDescent="0.3">
      <c r="N95" s="4"/>
      <c r="O95" s="4"/>
      <c r="P95" s="4"/>
      <c r="Q95" s="4"/>
      <c r="R95" s="4"/>
      <c r="S95" s="4"/>
    </row>
    <row r="96" spans="14:19" s="10" customFormat="1" ht="15" customHeight="1" x14ac:dyDescent="0.3">
      <c r="N96" s="4"/>
      <c r="O96" s="4"/>
      <c r="P96" s="4"/>
      <c r="Q96" s="4"/>
      <c r="R96" s="4"/>
      <c r="S96" s="4"/>
    </row>
    <row r="97" spans="14:19" s="10" customFormat="1" ht="15" customHeight="1" x14ac:dyDescent="0.3">
      <c r="N97" s="4"/>
      <c r="O97" s="4"/>
      <c r="P97" s="4"/>
      <c r="Q97" s="4"/>
      <c r="R97" s="4"/>
      <c r="S97" s="4"/>
    </row>
    <row r="98" spans="14:19" s="10" customFormat="1" ht="15" customHeight="1" x14ac:dyDescent="0.3">
      <c r="N98" s="4"/>
      <c r="O98" s="4"/>
      <c r="P98" s="4"/>
      <c r="Q98" s="4"/>
      <c r="R98" s="4"/>
      <c r="S98" s="4"/>
    </row>
    <row r="99" spans="14:19" s="10" customFormat="1" ht="15" customHeight="1" x14ac:dyDescent="0.3">
      <c r="N99" s="4"/>
      <c r="O99" s="4"/>
      <c r="P99" s="4"/>
      <c r="Q99" s="4"/>
      <c r="R99" s="4"/>
      <c r="S99" s="4"/>
    </row>
    <row r="100" spans="14:19" s="10" customFormat="1" ht="15" customHeight="1" x14ac:dyDescent="0.3">
      <c r="N100" s="4"/>
      <c r="O100" s="4"/>
      <c r="P100" s="4"/>
      <c r="Q100" s="4"/>
      <c r="R100" s="4"/>
      <c r="S100" s="4"/>
    </row>
    <row r="101" spans="14:19" s="10" customFormat="1" ht="15" customHeight="1" x14ac:dyDescent="0.3">
      <c r="N101" s="4"/>
      <c r="O101" s="4"/>
      <c r="P101" s="4"/>
      <c r="Q101" s="4"/>
      <c r="R101" s="4"/>
      <c r="S101" s="4"/>
    </row>
    <row r="102" spans="14:19" s="10" customFormat="1" ht="15" customHeight="1" x14ac:dyDescent="0.3">
      <c r="N102" s="4"/>
      <c r="O102" s="4"/>
      <c r="P102" s="4"/>
      <c r="Q102" s="4"/>
      <c r="R102" s="4"/>
      <c r="S102" s="4"/>
    </row>
    <row r="103" spans="14:19" s="10" customFormat="1" ht="15" customHeight="1" x14ac:dyDescent="0.3">
      <c r="N103" s="4"/>
      <c r="O103" s="4"/>
      <c r="P103" s="4"/>
      <c r="Q103" s="4"/>
      <c r="R103" s="4"/>
      <c r="S103" s="4"/>
    </row>
    <row r="104" spans="14:19" s="10" customFormat="1" ht="15" customHeight="1" x14ac:dyDescent="0.3">
      <c r="N104" s="4"/>
      <c r="O104" s="4"/>
      <c r="P104" s="4"/>
      <c r="Q104" s="4"/>
      <c r="R104" s="4"/>
      <c r="S104" s="4"/>
    </row>
    <row r="105" spans="14:19" s="10" customFormat="1" ht="15" customHeight="1" x14ac:dyDescent="0.3">
      <c r="N105" s="4"/>
      <c r="O105" s="4"/>
      <c r="P105" s="4"/>
      <c r="Q105" s="4"/>
      <c r="R105" s="4"/>
      <c r="S105" s="4"/>
    </row>
    <row r="106" spans="14:19" s="10" customFormat="1" ht="15" customHeight="1" x14ac:dyDescent="0.3">
      <c r="N106" s="4"/>
      <c r="O106" s="4"/>
      <c r="P106" s="4"/>
      <c r="Q106" s="4"/>
      <c r="R106" s="4"/>
      <c r="S106" s="4"/>
    </row>
    <row r="107" spans="14:19" s="10" customFormat="1" ht="15" customHeight="1" x14ac:dyDescent="0.3">
      <c r="N107" s="4"/>
      <c r="O107" s="4"/>
      <c r="P107" s="4"/>
      <c r="Q107" s="4"/>
      <c r="R107" s="4"/>
      <c r="S107" s="4"/>
    </row>
    <row r="108" spans="14:19" s="10" customFormat="1" ht="15" customHeight="1" x14ac:dyDescent="0.3">
      <c r="N108" s="4"/>
      <c r="O108" s="4"/>
      <c r="P108" s="4"/>
      <c r="Q108" s="4"/>
      <c r="R108" s="4"/>
      <c r="S108" s="4"/>
    </row>
    <row r="109" spans="14:19" s="10" customFormat="1" ht="15" customHeight="1" x14ac:dyDescent="0.3">
      <c r="N109" s="4"/>
      <c r="O109" s="4"/>
      <c r="P109" s="4"/>
      <c r="Q109" s="4"/>
      <c r="R109" s="4"/>
      <c r="S109" s="4"/>
    </row>
    <row r="110" spans="14:19" s="10" customFormat="1" ht="15" customHeight="1" x14ac:dyDescent="0.3">
      <c r="N110" s="4"/>
      <c r="O110" s="4"/>
      <c r="P110" s="4"/>
      <c r="Q110" s="4"/>
      <c r="R110" s="4"/>
      <c r="S110" s="4"/>
    </row>
    <row r="111" spans="14:19" s="10" customFormat="1" ht="15" customHeight="1" x14ac:dyDescent="0.3">
      <c r="N111" s="4"/>
      <c r="O111" s="4"/>
      <c r="P111" s="4"/>
      <c r="Q111" s="4"/>
      <c r="R111" s="4"/>
      <c r="S111" s="4"/>
    </row>
  </sheetData>
  <sheetProtection algorithmName="SHA-512" hashValue="7ipIGgpTRowr+eX8Nb+7NyPYbTo5GhKoePnXe0lEJnWi+0i3SVRelrXwIrY+wJMXtmjOCGISBan5alGJZALdRw==" saltValue="Hi8ex+cVNfCy80Oa1XyklA==" spinCount="100000" sheet="1" objects="1" scenarios="1"/>
  <mergeCells count="4">
    <mergeCell ref="E4:I4"/>
    <mergeCell ref="N4:R4"/>
    <mergeCell ref="B1:E1"/>
    <mergeCell ref="B2:H2"/>
  </mergeCells>
  <phoneticPr fontId="4" type="noConversion"/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56CCC-8B42-44AF-BA51-EE3C6AF7EA05}">
  <dimension ref="J43"/>
  <sheetViews>
    <sheetView workbookViewId="0">
      <selection activeCell="P31" sqref="P31"/>
    </sheetView>
  </sheetViews>
  <sheetFormatPr defaultRowHeight="14.4" x14ac:dyDescent="0.3"/>
  <cols>
    <col min="1" max="16384" width="8.88671875" style="10"/>
  </cols>
  <sheetData>
    <row r="43" spans="10:10" x14ac:dyDescent="0.3">
      <c r="J43" s="34" t="s">
        <v>22</v>
      </c>
    </row>
  </sheetData>
  <sheetProtection algorithmName="SHA-512" hashValue="wrnTkLQvNg1OK0gQkPTCRAGoqW3AchtFY32uQzUPUnyOxwh8FsmEZ/Z4hInUdQNAqQhdqx1wA634Ey3CzyikMA==" saltValue="ycUIXTsk3rvN5J6t5iu6rQ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867959A10F024792B961BCC1C24F63" ma:contentTypeVersion="13" ma:contentTypeDescription="Create a new document." ma:contentTypeScope="" ma:versionID="31a7839ddeac73b97ef7a9e66923203b">
  <xsd:schema xmlns:xsd="http://www.w3.org/2001/XMLSchema" xmlns:xs="http://www.w3.org/2001/XMLSchema" xmlns:p="http://schemas.microsoft.com/office/2006/metadata/properties" xmlns:ns3="0b420cba-275a-4a2b-8c33-f9041a2999b7" xmlns:ns4="ec1ff672-9507-48be-be93-451959d685eb" targetNamespace="http://schemas.microsoft.com/office/2006/metadata/properties" ma:root="true" ma:fieldsID="2d714031a005979abc940ec252d78325" ns3:_="" ns4:_="">
    <xsd:import namespace="0b420cba-275a-4a2b-8c33-f9041a2999b7"/>
    <xsd:import namespace="ec1ff672-9507-48be-be93-451959d685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0cba-275a-4a2b-8c33-f9041a299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1ff672-9507-48be-be93-451959d685e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D2861C-2AF0-4A80-BF05-26F0C47DFE6F}">
  <ds:schemaRefs>
    <ds:schemaRef ds:uri="0b420cba-275a-4a2b-8c33-f9041a2999b7"/>
    <ds:schemaRef ds:uri="ec1ff672-9507-48be-be93-451959d685e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0507B5-A092-4DD0-8875-1ACA51AA77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420cba-275a-4a2b-8c33-f9041a2999b7"/>
    <ds:schemaRef ds:uri="ec1ff672-9507-48be-be93-451959d685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4BDD70-D570-4A01-B212-2AA2F0142A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Strachan</dc:creator>
  <cp:lastModifiedBy>Ashley Slagerman</cp:lastModifiedBy>
  <dcterms:created xsi:type="dcterms:W3CDTF">2020-06-23T18:57:14Z</dcterms:created>
  <dcterms:modified xsi:type="dcterms:W3CDTF">2020-10-22T13:47:34Z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0x01010043867959A10F024792B961BCC1C24F63</vt:lpwstr>
  </property>
</Properties>
</file>